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TeeRedCom_H\Downloads\"/>
    </mc:Choice>
  </mc:AlternateContent>
  <xr:revisionPtr revIDLastSave="0" documentId="13_ncr:1_{B52183D3-1D8D-4E70-A460-5EC2225498D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บ่าย Asist.Prof.Dr.Norkhairiah " sheetId="1" r:id="rId1"/>
    <sheet name="เช้า Prof.Dr.Irwandi" sheetId="2" r:id="rId2"/>
    <sheet name="ส่งเกียรติบัตร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3" l="1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200-000001000000}">
      <text>
        <r>
          <rPr>
            <sz val="10"/>
            <color rgb="FF000000"/>
            <rFont val="Arial"/>
          </rPr>
          <t>Dr_Merge_Status_Column</t>
        </r>
      </text>
    </comment>
    <comment ref="D2" authorId="0" shapeId="0" xr:uid="{00000000-0006-0000-0200-000002000000}">
      <text>
        <r>
          <rPr>
            <sz val="10"/>
            <color rgb="FF000000"/>
            <rFont val="Arial"/>
          </rPr>
          <t>27/1/2565 04:30:08
EMAILSTATUS</t>
        </r>
      </text>
    </comment>
    <comment ref="D3" authorId="0" shapeId="0" xr:uid="{00000000-0006-0000-0200-000003000000}">
      <text>
        <r>
          <rPr>
            <sz val="10"/>
            <color rgb="FF000000"/>
            <rFont val="Arial"/>
          </rPr>
          <t>27/1/2565 02:59:34
EMAILSTATUS</t>
        </r>
      </text>
    </comment>
    <comment ref="D4" authorId="0" shapeId="0" xr:uid="{00000000-0006-0000-0200-000004000000}">
      <text>
        <r>
          <rPr>
            <sz val="10"/>
            <color rgb="FF000000"/>
            <rFont val="Arial"/>
          </rPr>
          <t>27/1/2565 02:51:02
EMAILSTATUS</t>
        </r>
      </text>
    </comment>
    <comment ref="D5" authorId="0" shapeId="0" xr:uid="{00000000-0006-0000-0200-000005000000}">
      <text>
        <r>
          <rPr>
            <sz val="10"/>
            <color rgb="FF000000"/>
            <rFont val="Arial"/>
          </rPr>
          <t>27/1/2565 02:31:55
EMAILSTATUS</t>
        </r>
      </text>
    </comment>
    <comment ref="D6" authorId="0" shapeId="0" xr:uid="{00000000-0006-0000-0200-000006000000}">
      <text>
        <r>
          <rPr>
            <sz val="10"/>
            <color rgb="FF000000"/>
            <rFont val="Arial"/>
          </rPr>
          <t>27/1/2565 02:30:51
EMAILSTATUS</t>
        </r>
      </text>
    </comment>
    <comment ref="D7" authorId="0" shapeId="0" xr:uid="{00000000-0006-0000-0200-000007000000}">
      <text>
        <r>
          <rPr>
            <sz val="10"/>
            <color rgb="FF000000"/>
            <rFont val="Arial"/>
          </rPr>
          <t>27/1/2565 02:29:58
EMAILSTATUS_eb532218-673c-4155-ab85-e84af03c21a8.e7c29519-feab-41a7-9bfc-6f9041d7f4ab.c7ef38b2d7e5786ebdecb4f86473a40a8b8e479e89e334071a38f2c6e35dad8e</t>
        </r>
      </text>
    </comment>
    <comment ref="D8" authorId="0" shapeId="0" xr:uid="{00000000-0006-0000-0200-000008000000}">
      <text>
        <r>
          <rPr>
            <sz val="10"/>
            <color rgb="FF000000"/>
            <rFont val="Arial"/>
          </rPr>
          <t>30/1/2565 23:59:28
EMAILSTATUS</t>
        </r>
      </text>
    </comment>
    <comment ref="D9" authorId="0" shapeId="0" xr:uid="{00000000-0006-0000-0200-000009000000}">
      <text>
        <r>
          <rPr>
            <sz val="10"/>
            <color rgb="FF000000"/>
            <rFont val="Arial"/>
          </rPr>
          <t>27/1/2565 02:30:05
EMAILSTATUS</t>
        </r>
      </text>
    </comment>
    <comment ref="D10" authorId="0" shapeId="0" xr:uid="{00000000-0006-0000-0200-00000A000000}">
      <text>
        <r>
          <rPr>
            <sz val="10"/>
            <color rgb="FF000000"/>
            <rFont val="Arial"/>
          </rPr>
          <t>27/1/2565 02:31:11
EMAILSTATUS</t>
        </r>
      </text>
    </comment>
    <comment ref="D11" authorId="0" shapeId="0" xr:uid="{00000000-0006-0000-0200-00000B000000}">
      <text>
        <r>
          <rPr>
            <sz val="10"/>
            <color rgb="FF000000"/>
            <rFont val="Arial"/>
          </rPr>
          <t>27/1/2565 02:55:18
EMAILSTATUS</t>
        </r>
      </text>
    </comment>
    <comment ref="D12" authorId="0" shapeId="0" xr:uid="{00000000-0006-0000-0200-00000C000000}">
      <text>
        <r>
          <rPr>
            <sz val="10"/>
            <color rgb="FF000000"/>
            <rFont val="Arial"/>
          </rPr>
          <t>27/1/2565 02:31:49
EMAILSTATUS</t>
        </r>
      </text>
    </comment>
    <comment ref="D13" authorId="0" shapeId="0" xr:uid="{00000000-0006-0000-0200-00000D000000}">
      <text>
        <r>
          <rPr>
            <sz val="10"/>
            <color rgb="FF000000"/>
            <rFont val="Arial"/>
          </rPr>
          <t>28/1/2565 01:53:08
EMAILSTATUS</t>
        </r>
      </text>
    </comment>
    <comment ref="D14" authorId="0" shapeId="0" xr:uid="{00000000-0006-0000-0200-00000E000000}">
      <text>
        <r>
          <rPr>
            <sz val="10"/>
            <color rgb="FF000000"/>
            <rFont val="Arial"/>
          </rPr>
          <t>27/1/2565 02:54:06
EMAILSTATUS</t>
        </r>
      </text>
    </comment>
    <comment ref="D15" authorId="0" shapeId="0" xr:uid="{00000000-0006-0000-0200-00000F000000}">
      <text>
        <r>
          <rPr>
            <sz val="10"/>
            <color rgb="FF000000"/>
            <rFont val="Arial"/>
          </rPr>
          <t>27/1/2565 02:30:09
EMAILSTATUS</t>
        </r>
      </text>
    </comment>
    <comment ref="D16" authorId="0" shapeId="0" xr:uid="{00000000-0006-0000-0200-000010000000}">
      <text>
        <r>
          <rPr>
            <sz val="10"/>
            <color rgb="FF000000"/>
            <rFont val="Arial"/>
          </rPr>
          <t>27/1/2565 02:30:04
EMAILSTATUS_eb532218-673c-4155-ab85-e84af03c21a8.b5b2a50a-66bb-4a25-9f09-2d98f9779a2e.e6136c6e7e9fa6d63a693cd6dac665f1154b3fcee17d6d57cfb9a44bbce231fb</t>
        </r>
      </text>
    </comment>
    <comment ref="D17" authorId="0" shapeId="0" xr:uid="{00000000-0006-0000-0200-000011000000}">
      <text>
        <r>
          <rPr>
            <sz val="10"/>
            <color rgb="FF000000"/>
            <rFont val="Arial"/>
          </rPr>
          <t>27/1/2565 02:30:10
EMAILSTATUS</t>
        </r>
      </text>
    </comment>
    <comment ref="D18" authorId="0" shapeId="0" xr:uid="{00000000-0006-0000-0200-000012000000}">
      <text>
        <r>
          <rPr>
            <sz val="10"/>
            <color rgb="FF000000"/>
            <rFont val="Arial"/>
          </rPr>
          <t>27/1/2565 02:30:44
EMAILSTATUS</t>
        </r>
      </text>
    </comment>
    <comment ref="D19" authorId="0" shapeId="0" xr:uid="{00000000-0006-0000-0200-000013000000}">
      <text>
        <r>
          <rPr>
            <sz val="10"/>
            <color rgb="FF000000"/>
            <rFont val="Arial"/>
          </rPr>
          <t>27/1/2565 02:38:51
EMAILSTATUS</t>
        </r>
      </text>
    </comment>
    <comment ref="D20" authorId="0" shapeId="0" xr:uid="{00000000-0006-0000-0200-000014000000}">
      <text>
        <r>
          <rPr>
            <sz val="10"/>
            <color rgb="FF000000"/>
            <rFont val="Arial"/>
          </rPr>
          <t>27/1/2565 02:30:11
EMAILSTATUS</t>
        </r>
      </text>
    </comment>
    <comment ref="D21" authorId="0" shapeId="0" xr:uid="{00000000-0006-0000-0200-000015000000}">
      <text>
        <r>
          <rPr>
            <sz val="10"/>
            <color rgb="FF000000"/>
            <rFont val="Arial"/>
          </rPr>
          <t>27/1/2565 02:30:12
EMAILSTATUS</t>
        </r>
      </text>
    </comment>
    <comment ref="D22" authorId="0" shapeId="0" xr:uid="{00000000-0006-0000-0200-000016000000}">
      <text>
        <r>
          <rPr>
            <sz val="10"/>
            <color rgb="FF000000"/>
            <rFont val="Arial"/>
          </rPr>
          <t>27/1/2565 03:02:55
EMAILSTATUS</t>
        </r>
      </text>
    </comment>
    <comment ref="D23" authorId="0" shapeId="0" xr:uid="{00000000-0006-0000-0200-000017000000}">
      <text>
        <r>
          <rPr>
            <sz val="10"/>
            <color rgb="FF000000"/>
            <rFont val="Arial"/>
          </rPr>
          <t>27/1/2565 02:30:22
EMAILSTATUS</t>
        </r>
      </text>
    </comment>
    <comment ref="D24" authorId="0" shapeId="0" xr:uid="{00000000-0006-0000-0200-000018000000}">
      <text>
        <r>
          <rPr>
            <sz val="10"/>
            <color rgb="FF000000"/>
            <rFont val="Arial"/>
          </rPr>
          <t>28/1/2565 00:57:20
EMAILSTATUS</t>
        </r>
      </text>
    </comment>
    <comment ref="D25" authorId="0" shapeId="0" xr:uid="{00000000-0006-0000-0200-000019000000}">
      <text>
        <r>
          <rPr>
            <sz val="10"/>
            <color rgb="FF000000"/>
            <rFont val="Arial"/>
          </rPr>
          <t>27/1/2565 02:30:15
EMAILSTATUS</t>
        </r>
      </text>
    </comment>
    <comment ref="D26" authorId="0" shapeId="0" xr:uid="{00000000-0006-0000-0200-00001A000000}">
      <text>
        <r>
          <rPr>
            <sz val="10"/>
            <color rgb="FF000000"/>
            <rFont val="Arial"/>
          </rPr>
          <t>27/1/2565 02:30:59
EMAILSTATUS</t>
        </r>
      </text>
    </comment>
    <comment ref="D27" authorId="0" shapeId="0" xr:uid="{00000000-0006-0000-0200-00001B000000}">
      <text>
        <r>
          <rPr>
            <sz val="10"/>
            <color rgb="FF000000"/>
            <rFont val="Arial"/>
          </rPr>
          <t>27/1/2565 02:30:17
EMAILSTATUS</t>
        </r>
      </text>
    </comment>
    <comment ref="D28" authorId="0" shapeId="0" xr:uid="{00000000-0006-0000-0200-00001C000000}">
      <text>
        <r>
          <rPr>
            <sz val="10"/>
            <color rgb="FF000000"/>
            <rFont val="Arial"/>
          </rPr>
          <t>27/1/2565 02:30:18
EMAILSTATUS</t>
        </r>
      </text>
    </comment>
    <comment ref="D29" authorId="0" shapeId="0" xr:uid="{00000000-0006-0000-0200-00001D000000}">
      <text>
        <r>
          <rPr>
            <sz val="10"/>
            <color rgb="FF000000"/>
            <rFont val="Arial"/>
          </rPr>
          <t>27/1/2565 22:40:59
EMAILSTATUS</t>
        </r>
      </text>
    </comment>
    <comment ref="D30" authorId="0" shapeId="0" xr:uid="{00000000-0006-0000-0200-00001E000000}">
      <text>
        <r>
          <rPr>
            <sz val="10"/>
            <color rgb="FF000000"/>
            <rFont val="Arial"/>
          </rPr>
          <t>27/1/2565 02:32:14
EMAILSTATUS</t>
        </r>
      </text>
    </comment>
    <comment ref="D31" authorId="0" shapeId="0" xr:uid="{00000000-0006-0000-0200-00001F000000}">
      <text>
        <r>
          <rPr>
            <sz val="10"/>
            <color rgb="FF000000"/>
            <rFont val="Arial"/>
          </rPr>
          <t>27/1/2565 02:30:20
EMAILSTATUS</t>
        </r>
      </text>
    </comment>
    <comment ref="D32" authorId="0" shapeId="0" xr:uid="{00000000-0006-0000-0200-000020000000}">
      <text>
        <r>
          <rPr>
            <sz val="10"/>
            <color rgb="FF000000"/>
            <rFont val="Arial"/>
          </rPr>
          <t>27/1/2565 02:30:20
EMAILSTATUS_eb532218-673c-4155-ab85-e84af03c21a8.dcb1c170-935d-4915-b6ae-5c4957a626e0.b05da353f96f4f29ad41e7de5f241b1a35987a67752e5e24647df3f9811d0e53</t>
        </r>
      </text>
    </comment>
    <comment ref="D33" authorId="0" shapeId="0" xr:uid="{00000000-0006-0000-0200-000021000000}">
      <text>
        <r>
          <rPr>
            <sz val="10"/>
            <color rgb="FF000000"/>
            <rFont val="Arial"/>
          </rPr>
          <t>27/1/2565 02:30:21
EMAILSTATUS_eb532218-673c-4155-ab85-e84af03c21a8.1616590f-4731-43bf-b3db-2339f50f8af4.3b904b8724c83112060dc6718f3beb0c498b64a4d017dfe868f819a54c7f6e7d</t>
        </r>
      </text>
    </comment>
    <comment ref="D34" authorId="0" shapeId="0" xr:uid="{00000000-0006-0000-0200-000022000000}">
      <text>
        <r>
          <rPr>
            <sz val="10"/>
            <color rgb="FF000000"/>
            <rFont val="Arial"/>
          </rPr>
          <t>27/1/2565 02:30:35
EMAILSTATUS</t>
        </r>
      </text>
    </comment>
    <comment ref="D35" authorId="0" shapeId="0" xr:uid="{00000000-0006-0000-0200-000023000000}">
      <text>
        <r>
          <rPr>
            <sz val="10"/>
            <color rgb="FF000000"/>
            <rFont val="Arial"/>
          </rPr>
          <t>27/1/2565 02:30:20
EMAILSTATUS_eb532218-673c-4155-ab85-e84af03c21a8.f74e3c79-30e0-46d8-98fd-e8a357c903b9.4382991980dae93841ff361a9ab444a050ac5801dd20a596699bff3309ca4b8b</t>
        </r>
      </text>
    </comment>
    <comment ref="D36" authorId="0" shapeId="0" xr:uid="{00000000-0006-0000-0200-000024000000}">
      <text>
        <r>
          <rPr>
            <sz val="10"/>
            <color rgb="FF000000"/>
            <rFont val="Arial"/>
          </rPr>
          <t>27/1/2565 02:30:21
EMAILSTATUS_eb532218-673c-4155-ab85-e84af03c21a8.5126d4b1-3d21-4789-b2f5-3a9e6b8eb87c.f5e4b014cf9b3bf83c3c3a8196c19cff1c69d94d52fbe803a0cc03b7b4b13895</t>
        </r>
      </text>
    </comment>
    <comment ref="D37" authorId="0" shapeId="0" xr:uid="{00000000-0006-0000-0200-000025000000}">
      <text>
        <r>
          <rPr>
            <sz val="10"/>
            <color rgb="FF000000"/>
            <rFont val="Arial"/>
          </rPr>
          <t>27/1/2565 02:30:25
EMAILSTATUS</t>
        </r>
      </text>
    </comment>
    <comment ref="D38" authorId="0" shapeId="0" xr:uid="{00000000-0006-0000-0200-000026000000}">
      <text>
        <r>
          <rPr>
            <sz val="10"/>
            <color rgb="FF000000"/>
            <rFont val="Arial"/>
          </rPr>
          <t>27/1/2565 02:30:23
EMAILSTATUS_eb532218-673c-4155-ab85-e84af03c21a8.15b132b9-b653-48f1-b3d8-19de82ac098e.a2cece198e9f0e382eb720b8161779869ccae3293206ddd281fa7cd14fce71bb</t>
        </r>
      </text>
    </comment>
    <comment ref="D39" authorId="0" shapeId="0" xr:uid="{00000000-0006-0000-0200-000027000000}">
      <text>
        <r>
          <rPr>
            <sz val="10"/>
            <color rgb="FF000000"/>
            <rFont val="Arial"/>
          </rPr>
          <t>28/1/2565 00:00:13
EMAILSTATUS</t>
        </r>
      </text>
    </comment>
    <comment ref="D40" authorId="0" shapeId="0" xr:uid="{00000000-0006-0000-0200-000028000000}">
      <text>
        <r>
          <rPr>
            <sz val="10"/>
            <color rgb="FF000000"/>
            <rFont val="Arial"/>
          </rPr>
          <t>28/1/2565 19:12:10
EMAILSTATUS</t>
        </r>
      </text>
    </comment>
    <comment ref="D41" authorId="0" shapeId="0" xr:uid="{00000000-0006-0000-0200-000029000000}">
      <text>
        <r>
          <rPr>
            <sz val="10"/>
            <color rgb="FF000000"/>
            <rFont val="Arial"/>
          </rPr>
          <t>28/1/2565 06:13:48
EMAILSTATUS</t>
        </r>
      </text>
    </comment>
    <comment ref="D42" authorId="0" shapeId="0" xr:uid="{00000000-0006-0000-0200-00002A000000}">
      <text>
        <r>
          <rPr>
            <sz val="10"/>
            <color rgb="FF000000"/>
            <rFont val="Arial"/>
          </rPr>
          <t>27/1/2565 02:52:37
EMAILSTATUS</t>
        </r>
      </text>
    </comment>
    <comment ref="D43" authorId="0" shapeId="0" xr:uid="{00000000-0006-0000-0200-00002B000000}">
      <text>
        <r>
          <rPr>
            <sz val="10"/>
            <color rgb="FF000000"/>
            <rFont val="Arial"/>
          </rPr>
          <t>27/1/2565 02:30:28
EMAILSTATUS_eb532218-673c-4155-ab85-e84af03c21a8.f50e5b36-bcb1-48a2-9ab3-e3967d005f5b.ca6c5901ec570dd468d51e360a04664c9f203055b170c9cedaabe5c6fa7f982f</t>
        </r>
      </text>
    </comment>
    <comment ref="D44" authorId="0" shapeId="0" xr:uid="{00000000-0006-0000-0200-00002C000000}">
      <text>
        <r>
          <rPr>
            <sz val="10"/>
            <color rgb="FF000000"/>
            <rFont val="Arial"/>
          </rPr>
          <t>27/1/2565 02:30:29
EMAILSTATUS</t>
        </r>
      </text>
    </comment>
    <comment ref="D45" authorId="0" shapeId="0" xr:uid="{00000000-0006-0000-0200-00002D000000}">
      <text>
        <r>
          <rPr>
            <sz val="10"/>
            <color rgb="FF000000"/>
            <rFont val="Arial"/>
          </rPr>
          <t>27/1/2565 02:30:28
EMAILSTATUS_eb532218-673c-4155-ab85-e84af03c21a8.481d70f9-417e-4015-89fa-a3b7d65e7fd0.628133642eb18c752141578f74c5a22a01ab5f202eb6679b85281bb598289ce5</t>
        </r>
      </text>
    </comment>
    <comment ref="D46" authorId="0" shapeId="0" xr:uid="{00000000-0006-0000-0200-00002E000000}">
      <text>
        <r>
          <rPr>
            <sz val="10"/>
            <color rgb="FF000000"/>
            <rFont val="Arial"/>
          </rPr>
          <t>27/1/2565 02:57:55
EMAILSTATUS</t>
        </r>
      </text>
    </comment>
    <comment ref="D47" authorId="0" shapeId="0" xr:uid="{00000000-0006-0000-0200-00002F000000}">
      <text>
        <r>
          <rPr>
            <sz val="10"/>
            <color rgb="FF000000"/>
            <rFont val="Arial"/>
          </rPr>
          <t>27/1/2565 02:30:31
EMAILSTATUS_eb532218-673c-4155-ab85-e84af03c21a8.1daab4c0-58eb-43b3-96f7-c3ff2d54a855.0639378c26a04cc179af5c0b1abd2a9b3313ada37779d7a043c29eb147a10bb4</t>
        </r>
      </text>
    </comment>
    <comment ref="D48" authorId="0" shapeId="0" xr:uid="{00000000-0006-0000-0200-000030000000}">
      <text>
        <r>
          <rPr>
            <sz val="10"/>
            <color rgb="FF000000"/>
            <rFont val="Arial"/>
          </rPr>
          <t>28/1/2565 01:49:57
EMAILSTATUS</t>
        </r>
      </text>
    </comment>
    <comment ref="D49" authorId="0" shapeId="0" xr:uid="{00000000-0006-0000-0200-000031000000}">
      <text>
        <r>
          <rPr>
            <sz val="10"/>
            <color rgb="FF000000"/>
            <rFont val="Arial"/>
          </rPr>
          <t>27/1/2565 02:30:34
EMAILSTATUS</t>
        </r>
      </text>
    </comment>
    <comment ref="D50" authorId="0" shapeId="0" xr:uid="{00000000-0006-0000-0200-000032000000}">
      <text>
        <r>
          <rPr>
            <sz val="10"/>
            <color rgb="FF000000"/>
            <rFont val="Arial"/>
          </rPr>
          <t>27/1/2565 02:48:27
EMAILSTATUS</t>
        </r>
      </text>
    </comment>
    <comment ref="D51" authorId="0" shapeId="0" xr:uid="{00000000-0006-0000-0200-000033000000}">
      <text>
        <r>
          <rPr>
            <sz val="10"/>
            <color rgb="FF000000"/>
            <rFont val="Arial"/>
          </rPr>
          <t>27/1/2565 02:35:26
EMAILSTATUS</t>
        </r>
      </text>
    </comment>
    <comment ref="D52" authorId="0" shapeId="0" xr:uid="{00000000-0006-0000-0200-000034000000}">
      <text>
        <r>
          <rPr>
            <sz val="10"/>
            <color rgb="FF000000"/>
            <rFont val="Arial"/>
          </rPr>
          <t>27/1/2565 02:51:53
EMAILSTATUS</t>
        </r>
      </text>
    </comment>
  </commentList>
</comments>
</file>

<file path=xl/sharedStrings.xml><?xml version="1.0" encoding="utf-8"?>
<sst xmlns="http://schemas.openxmlformats.org/spreadsheetml/2006/main" count="1310" uniqueCount="272">
  <si>
    <t>ประทับเวลา</t>
  </si>
  <si>
    <t>ที่อยู่อีเมล</t>
  </si>
  <si>
    <t>เพศ (Gender)</t>
  </si>
  <si>
    <t>สถานภาพ (Status)</t>
  </si>
  <si>
    <t>ตำแหน่งทางวิชาการ (Academic position)</t>
  </si>
  <si>
    <t>ช่วงอายุ (Age range)</t>
  </si>
  <si>
    <t>ระดับการศึกษา (Education level)</t>
  </si>
  <si>
    <t>ชั้นปีการศึกษา (เฉพาะปริญญาตรี) / Bachelor's degree only</t>
  </si>
  <si>
    <t>1. ความรู้ ความสามารถของวิทยากร/ อาจารย์ / Knowledge and abilities of speakers/lecturers</t>
  </si>
  <si>
    <t>2. ความเป็นนานาชาติของวิทยากร/ อาจารย์ / Internationalization of speakers/lecturers</t>
  </si>
  <si>
    <t>3. ความน่าสนใจ ความทันสมัย และความเป็นนานาชาติของกิจกรรมที่จัด / The attractiveness, modernity and internationalization of the activities organized</t>
  </si>
  <si>
    <t>4. กิจกรรมส่งเสริมสมรรถนะความเป็นนานาชาติให้แก่ท่าน / Activities to enhance your global competence</t>
  </si>
  <si>
    <t>5. กิจกรรมส่งเสริมภาพลักษณ์ความเป็นนานาชาติของมหาวิทยาลัย / Activities to promote the internationalized image of the university</t>
  </si>
  <si>
    <t>6. ความรู้ทางวิชาการที่ได้รับจากการเข้าร่วมกิจกรรม / Academic knowledge gained from participating in activities</t>
  </si>
  <si>
    <t>7. ทักษะอื่น (นอกเหนือจากความรู้ทางวิชาการ) ที่รับจากการเข้าร่วมกิจกรรม / Skills (other than academic knowledge) acquired by participating in activities</t>
  </si>
  <si>
    <t>8. ความเหมาะสมของสถานที่การจัดกิจกรรม / Appropriateness of the event venue</t>
  </si>
  <si>
    <t>9. ความเหมาะสมของเวลาที่การจัดกิจกรรม / Appropriateness of the timing of the activity</t>
  </si>
  <si>
    <t>10. ความพึงพอใจต่อกิจกรรมในภาพรวม / Overall satisfaction with the activities</t>
  </si>
  <si>
    <t>ข้อเสนอแนะ / Suggestions:</t>
  </si>
  <si>
    <t>1. ในปัจจุบันท่านประเมินตนเองว่ามีสมรรถนะความเป็นนานาชาติอยู่ในระดับใด / What is your current global competence level?</t>
  </si>
  <si>
    <t>2. ภาษาที่ท่านสามารถสื่อสารได้มีกี่ภาษา / How many languages can you / your parents communicate in?  [ตัวท่านเอง (Yourself)]</t>
  </si>
  <si>
    <t>2. ภาษาที่ท่านสามารถสื่อสารได้มีกี่ภาษา / How many languages can you / your parents communicate in?  [บิดา/มารดาของท่าน (Your parents)]</t>
  </si>
  <si>
    <t>3. ท่านติดตามข่าวสารของประเทศต่างๆอยู่เสมอ (เลือกตอบเพียง 1 คำตอบเท่านั้น) / How often do you follow the news of other countries? (Choose only one answer.)</t>
  </si>
  <si>
    <t>4. หากท่านต้องปฏิสัมพันธ์กับบุคคลที่มีการแสดงออกทางวัฒนธรรมแตกต่างไปจากท่าน ท่านมีความรู้สึกอย่างไร (เลือกตอบเพียง 1 คำตอบเท่านั้น) / If you have to interact with a person whose cultural expression differs from yours, how do you feel? (Choose only one answer.)</t>
  </si>
  <si>
    <t>5. ท่านสามารถตอบสนองต่อบุคคลที่แสดงออกทางวัฒนธรรมแตกต่างไปจากท่านได้อย่างเหมาะสม (เลือกตอบเพียง 1 คำตอบเท่านั้น) / How well do you handle cultural differences? (Choose only one answer.)</t>
  </si>
  <si>
    <t>6. ก่อนเข้าร่วมกิจกรรม ท่านมีความประสงค์จะได้เพิ่มศักยภาพความเป็นนานาชาติมากน้อยเพียงใด / How much did you wish to increase your global competence before joining this activity?</t>
  </si>
  <si>
    <t>7. ก่อนเข้าร่วมกิจกรรมนี้ วิธีการในปัจจุบันที่ท่านใช้เป็นประจำในการพัฒนาศักยภาพความเป็นนานาชาติของตนเองมีวิธีการใดบ้าง (สามารถเลือกตอบได้มากกว่า 1 ข้อ) / Before joining this activity, what methods have you used to develop your global competence? (You can choose more than one answer.)</t>
  </si>
  <si>
    <t>จากในกรณีอื่นๆในข้อ 7 โปรดระบุ / Other (please specify):</t>
  </si>
  <si>
    <t>8. หลังเข้าร่วมกิจกรรม ท่านคิดว่าสมรรถนะความเป็นนานาชาติของท่านได้รับการพัฒนาขึ้นจากเดิมมากน้อยเพียงใด / After joining the activity, how do you think your global competence has improved?</t>
  </si>
  <si>
    <t>9. หลังเข้าร่วมกิจกรรม ท่านเกิดเจตคติที่ดีต่อการเพิ่มศักยภาพความเป็นนานาชาติให้แก่ตนเองมากน้อยเพียงใด / After joining the activity, how much has your attitude changed towards increasing your global competence?</t>
  </si>
  <si>
    <t>10. หลังเข้าร่วมกิจกรรม ท่านคิดว่ากิจกรรมที่ท่านได้เข้าร่วมมีผลต่อการพัฒนาสมรรถนะความเป็นนานาชาติของท่านมากน้อยเพียงใด / After joining the activity, to what extent do you think the activity has influenced the development of your global competence?</t>
  </si>
  <si>
    <t>11. หลังเข้าร่วมกิจกรรม ท่านมีความประสงค์จะพัฒนาศักยภาพความเป็นนานาชาติอย่างต่อเนื่องโดยการเข้าร่วมกิจกรรมอื่นๆที่จัดโดยมหาวิทยาลัยมากน้อยเพียงใด / After joining the activity, how much you wish to continually develop your global competence by participating in other activities organized by the university?</t>
  </si>
  <si>
    <t>12. หลังเข้าร่วมกิจกรรม ท่านมีความประสงค์จะพัฒนาศักยภาพความเป็นนานาชาติอย่างต่อเนื่องด้วยตนเองโดยใช้ช่องทางอื่น นอกเหนือจากการเข้าร่วมกิจกรรมที่จัดโดยมหาวิทยาลัยมากน้อยเพียงใด / After joining the activity, how much you wish to continually develop your global competence by yourself through another channel, in addition to participating in activities organized by the university?</t>
  </si>
  <si>
    <t>13. หลังเข้าร่วมกิจกรรมท่านคิดว่าการพัฒนาสมรรถนะความเป็นนานาชาติจำเป็นต่อทุกคนในมหาวิทยาลัย / After participating in the activity, to what extent do you think the development of global competence is necessary for everyone at the university?</t>
  </si>
  <si>
    <t>14. ท่านประสงค์ให้มหาวิทยาลัยดําเนินการส่งเสริมศักยภาพความเป็นนานาชาติให้ท่านในรูปแบบใด (สามารถเลือกตอบได้มากกว่า 1 ข้อ) / How would you like the university to enhance your global competence? (You can choose more than one answer.)</t>
  </si>
  <si>
    <t xml:space="preserve">15. จากในกรณีอื่นๆในข้อ 14 โปรดระบุ / Other (please specify): </t>
  </si>
  <si>
    <t>alizz.o9632@gmail.com</t>
  </si>
  <si>
    <t>หญิง (Female)</t>
  </si>
  <si>
    <t>นักศึกษา (Student)</t>
  </si>
  <si>
    <t>อื่นๆ (others)</t>
  </si>
  <si>
    <t>24-30 ปี (years)</t>
  </si>
  <si>
    <t>ปริญญาตรี (Bachelor's degree)</t>
  </si>
  <si>
    <t>ปี 2 (Year 2)</t>
  </si>
  <si>
    <t>ปานกลาง (Moderate)</t>
  </si>
  <si>
    <t>สี่ (Four)</t>
  </si>
  <si>
    <t>สอง (Two)</t>
  </si>
  <si>
    <t>ติดตามน้อย (Rarely)</t>
  </si>
  <si>
    <t>ไม่มีความรู้สึกใด ๆ / Not uncomfortable</t>
  </si>
  <si>
    <t>ได้อย่างเหมาะสมปานกลาง / Moderately appropriately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</si>
  <si>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</si>
  <si>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เพิ่มหนังสือหรือสิ่งพิมพ์อิเล็กทรอนิกส์ในหอสมุด / By adding books or electronic publication to the library, เพิ่มการให้สิทธิ์ในการเข้าเรียนรายวิชา online บน platform ต่างๆ / By enabling online course attendance on various platforms,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</si>
  <si>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mors@unisel.edu.my</t>
  </si>
  <si>
    <t>ชาย (Male)</t>
  </si>
  <si>
    <t>อาจารย์ (Professor)</t>
  </si>
  <si>
    <t>ผู้ช่วยศาสตราจารย์ (Assistant Professor)</t>
  </si>
  <si>
    <t>มากกว่า 50 ปี (over 50 years)</t>
  </si>
  <si>
    <t>ปริญญาเอก (Ph.D.)</t>
  </si>
  <si>
    <t>มากที่สุด (Very high)</t>
  </si>
  <si>
    <t>ติดตามตลอดเวลา (All the time)</t>
  </si>
  <si>
    <t>ได้อย่างเหมาะสมมากที่สุด / Most appropriately</t>
  </si>
  <si>
    <t>เดินทางท่องเที่ยวในต่างประเทศ / Travelling abroad</t>
  </si>
  <si>
    <t>จัดกิจกรรมทางวัฒนธรรมนานาชาติภายในมหาวิทยาลัย / By organizing international cultural activities within the university</t>
  </si>
  <si>
    <t>tarmizimano@gmail.com</t>
  </si>
  <si>
    <t>ปริญญาโท (Master's degree)</t>
  </si>
  <si>
    <t>มาก (High)</t>
  </si>
  <si>
    <t>หนึ่ง (One)</t>
  </si>
  <si>
    <t>ติดตามมาก (Often)</t>
  </si>
  <si>
    <t>ได้อย่างเหมาะสมมาก / Very appropriately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</si>
  <si>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งานกิจกรรมทางวัฒนธรรม / Joining cultural events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</si>
  <si>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เพิ่มหนังสือหรือสิ่งพิมพ์อิเล็กทรอนิกส์ในหอสมุด / By adding books or electronic publication to the library</t>
  </si>
  <si>
    <t>fitrah.sn222@gmail.com</t>
  </si>
  <si>
    <t>สาม (Three)</t>
  </si>
  <si>
    <t>ติดตามปานกลาง (Sometimes)</t>
  </si>
  <si>
    <t>มีความรู้สึกอึดอัดเพียงเล็กน้อย / Slightly uncomfortable</t>
  </si>
  <si>
    <t>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งานกิจกรรมทางวัฒนธรรม / Joining cultural events</t>
  </si>
  <si>
    <t>เชิญวิทยากรจากภายนอกมาให้ความรู้ / By inviting outside experts to share their knowledge, สอนโดยอาจารย์ชาวต่างชาติทั้งแบบ online และ on-site / By having foreign lecturers teach online and on-site, จัดกิจกรรมร่วมกับมหาวิทยาลัยต่างประเทศในรูปแบบออนไลน์ / By organizing activities with foreign universities online</t>
  </si>
  <si>
    <t>farhatee.alee@gmail.com</t>
  </si>
  <si>
    <t>18-23 ปี (years)</t>
  </si>
  <si>
    <t>ปี 3 (Year 3)</t>
  </si>
  <si>
    <t>อยากให้มีการจัดกิจกรรมดีๆเเบบนี้ไปเรื่อยๆ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</si>
  <si>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</t>
  </si>
  <si>
    <t>เรียนรู้จากเพื่อนต่างชาติที่เรียนด้วยกัน</t>
  </si>
  <si>
    <t>จัดกิจกรรมทางวัฒนธรรมนานาชาติภายในมหาวิทยาลัย / By organizing international cultural activities within the university, สอนโดยใช้ภาษาต่างประเทศ / By teaching using a foreign language,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</si>
  <si>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ส่งเสริมให้นักศึกษาใช้ภาษานานาชาติมากกว่าภาษาไทย</t>
  </si>
  <si>
    <t>addil563@gmail.com</t>
  </si>
  <si>
    <t xml:space="preserve">Good </t>
  </si>
  <si>
    <t>น้อย (Low)</t>
  </si>
  <si>
    <t>จากรายวิชาที่ลงทะเบียนเรียนในมหาวิทยาลัยสงขลานครินทร์ / Courses at Prince of Songkla University, ช่อง Youtube / Influencer, ดูหนังและฟังเพลงต่างประเทศ / Watching foreign movies and listening to foreign music</t>
  </si>
  <si>
    <t>-</t>
  </si>
  <si>
    <t>จัดกิจกรรมทางวัฒนธรรมนานาชาติภายในมหาวิทยาลัย / By organizing international cultural activities within the university,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internationalized, เพิ่มหนังสือหรือสิ่งพิมพ์อิเล็กทรอนิกส์ในหอสมุด / By adding books or electronic publication to the library</t>
  </si>
  <si>
    <t>meccaaja627@gmail.com</t>
  </si>
  <si>
    <t>นักวิจัย (Researchers)</t>
  </si>
  <si>
    <t>มากกว่าปี 4 (more than year 4)</t>
  </si>
  <si>
    <t>gathering. Discussing public halal policies in the Islamic world. May Allah make things easy for us</t>
  </si>
  <si>
    <t>มีความรู้สึกอึดอัดมาก / Very uncomfortable</t>
  </si>
  <si>
    <t>ช่อง Youtube / Influencer, งานกิจกรรมทางวัฒนธรรม / Joining cultural events, อื่นๆ / Other</t>
  </si>
  <si>
    <t>Young Indonesian entrepreneurs are pioneering</t>
  </si>
  <si>
    <t>จัดกิจกรรมทางวัฒนธรรมนานาชาติภายในมหาวิทยาลัย / By organizing international cultural activities within the university,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เพิ่มหนังสือหรือสิ่งพิมพ์อิเล็กทรอนิกส์ในหอสมุด / By adding books or electronic publication to the library, อื่นๆ / Other</t>
  </si>
  <si>
    <t>InsyaAllah</t>
  </si>
  <si>
    <t>มีความรู้สึกอึดอัดพอสมควร / Somewhat uncomfortable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</si>
  <si>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เดินทางท่องเที่ยวในต่างประเทศ / Travelling abroad,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</si>
  <si>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internationalized, เพิ่มหนังสือหรือสิ่งพิมพ์อิเล็กทรอนิกส์ในหอสมุด / By adding books or electronic publication to the library</t>
  </si>
  <si>
    <t>Benbebez23820@gmail.com</t>
  </si>
  <si>
    <t>ปี 4 (Year 1)</t>
  </si>
  <si>
    <t>เรียนรู้ผ่านคอร์สเรียนออนไลน์หรือ MOOC ของมหาวิทยาลัยสงขลานครินทร์ / Online courses or MOOCs of Prince of Songkla University</t>
  </si>
  <si>
    <t>สอนโดยอาจารย์ชาวต่างชาติทั้งแบบ online และ on-site / By having foreign lecturers teach online and on-site</t>
  </si>
  <si>
    <t>aswankama3166@gmail.com</t>
  </si>
  <si>
    <t>จากรายวิชาที่ลงทะเบียนเรียนในมหาวิทยาลัยสงขลานครินทร์ / Courses at Prince of Songkla University, ช่อง Youtube / Influencer, ศึกษาด้วยตัวเองผ่านตำราหรือหนังสือ / Self-study through textbooks or books., ดูหนังและฟังเพลงต่างประเทศ / Watching foreign movies and listening to foreign music</t>
  </si>
  <si>
    <t>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</si>
  <si>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nourshifa2558@gmail.com</t>
  </si>
  <si>
    <t>จากรายวิชาที่ลงทะเบียนเรียนในมหาวิทยาลัยสงขลานครินทร์ / Courses at Prince of Songkla University, เดินทางท่องเที่ยวในต่างประเทศ / Travelling abroad,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</si>
  <si>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</t>
  </si>
  <si>
    <t>wanhonest@gmail.com</t>
  </si>
  <si>
    <t>31-35 ปี (years)</t>
  </si>
  <si>
    <t>ได้อย่างเหมาะสมน้อย / Somewhat appropriately</t>
  </si>
  <si>
    <t>ช่อง Youtube / Influencer, ศึกษาด้วยตัวเองผ่านตำราหรือหนังสือ / Self-study through textbooks or books.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</si>
  <si>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ปรับปรุงสภาพแวดล้อมของมหาวิทยาลัยให้มีความเป็นนานาชาติ / By improving the university environment to be internationalized</t>
  </si>
  <si>
    <t>nuromadasatae@gmail.com</t>
  </si>
  <si>
    <t>จากรายวิชาที่ลงทะเบียนเรียนในมหาวิทยาลัยสงขลานครินทร์ / Courses at Prince of Songkla University, ช่อง Youtube / Influencer, งานกิจกรรมทางวัฒนธรรม / Joining cultural events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</si>
  <si>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เพิ่มการให้สิทธิ์ในการเข้าเรียนรายวิชา online บน platform ต่างๆ / By enabling online course attendance on various platforms</t>
  </si>
  <si>
    <t>Hamsoh.52@gmail.cim</t>
  </si>
  <si>
    <t>บุคลากร อื่นๆ (Other staff)</t>
  </si>
  <si>
    <t>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</t>
  </si>
  <si>
    <t>fauziyah@farmasi.uin-malang.ac.id</t>
  </si>
  <si>
    <t>36-40 ปี (years)</t>
  </si>
  <si>
    <t>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</t>
  </si>
  <si>
    <t>nasron1611@gmail.com</t>
  </si>
  <si>
    <t>ช่อง Youtube / Influencer</t>
  </si>
  <si>
    <t>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</t>
  </si>
  <si>
    <t>lohh2222@gmail.com</t>
  </si>
  <si>
    <t>จากรายวิชาที่ลงทะเบียนเรียนในมหาวิทยาลัยสงขลานครินทร์ / Courses at Prince of Songkla University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</si>
  <si>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ปรับปรุงสภาพแวดล้อมของมหาวิทยาลัยให้มีความเป็นนานาชาติ / By improving the university environment to be internationalized</t>
  </si>
  <si>
    <t>namah2542@gmail.com</t>
  </si>
  <si>
    <t>อยากให้มีกิจกรรมแบบนี้อีกคะ</t>
  </si>
  <si>
    <t>จากรายวิชาที่ลงทะเบียนเรียนในมหาวิทยาลัยสงขลานครินทร์ / Courses at Prince of Songkla University, 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</si>
  <si>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เพิ่มการให้สิทธิ์ในการเข้าเรียนรายวิชา online บน platform ต่างๆ / By enabling online course attendance on various platforms,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</si>
  <si>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nooreeya2000@gmail.com</t>
  </si>
  <si>
    <t>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</t>
  </si>
  <si>
    <t>goffagoffa2012@gmail.com</t>
  </si>
  <si>
    <t>สอนโดยใช้ภาษาต่างประเทศ / By teaching using a foreign language,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</t>
  </si>
  <si>
    <t>1995husna@gmail.com</t>
  </si>
  <si>
    <t>จากรายวิชาที่ลงทะเบียนเรียนในมหาวิทยาลัยสงขลานครินทร์ / Courses at Prince of Songkla University, ช่อง Youtube / Influencer,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</si>
  <si>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จัดกิจกรรมร่วมกับมหาวิทยาลัยต่างประเทศในรูปแบบออนไลน์ / By organizing activities with foreign universities online</t>
  </si>
  <si>
    <t>ameenawantaha@gmail.com</t>
  </si>
  <si>
    <t>ช่อง Youtube / Influencer, ศึกษาด้วยตัวเองผ่านตำราหรือหนังสือ / Self-study through textbooks or books.,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</si>
  <si>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เพิ่มหนังสือหรือสิ่งพิมพ์อิเล็กทรอนิกส์ในหอสมุด / By adding books or electronic publication to the library, เพิ่มการให้สิทธิ์ในการเข้าเรียนรายวิชา online บน platform ต่างๆ / By enabling online course attendance on various platforms,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abroad, อื่นๆ / Other</t>
  </si>
  <si>
    <t>Abdulhakeem.wateh@gmail.com</t>
  </si>
  <si>
    <t>fatilah36@gmail.com</t>
  </si>
  <si>
    <t>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</t>
  </si>
  <si>
    <t>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เพิ่มหนังสือหรือสิ่งพิมพ์อิเล็กทรอนิกส์ในหอสมุด / By adding books or electronic publication to the library, เพิ่มการให้สิทธิ์ในการเข้าเรียนรายวิชา online บน platform ต่างๆ / By enabling online course attendance on various platforms</t>
  </si>
  <si>
    <t>nureeza24434@gmail.com</t>
  </si>
  <si>
    <t>จากรายวิชาที่ลงทะเบียนเรียนในมหาวิทยาลัยสงขลานครินทร์ / Courses at Prince of Songkla University, ช่อง Youtube / Influencer</t>
  </si>
  <si>
    <t>เชิญวิทยากรจากภายนอกมาให้ความรู้ / By inviting outside experts to share their knowledge,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</si>
  <si>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commellow@gmail.com</t>
  </si>
  <si>
    <t>46-50 ปี (years)</t>
  </si>
  <si>
    <t>ศึกษาด้วยตัวเองผ่านตำราหรือหนังสือ / Self-study through textbooks or books.,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music, อื่นๆ / Other</t>
  </si>
  <si>
    <t>Have worked in several foreign countries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</si>
  <si>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</si>
  <si>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nusma310@gmail.com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</si>
  <si>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เพิ่มหนังสือหรือสิ่งพิมพ์อิเล็กทรอนิกส์ในหอสมุด / By adding books or electronic publication to the library, เพิ่มการให้สิทธิ์ในการเข้าเรียนรายวิชา online บน platform ต่างๆ / By enabling online course attendance on various platforms,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</si>
  <si>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niafifah3305@gmail.com</t>
  </si>
  <si>
    <t>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</t>
  </si>
  <si>
    <t>maisara_19@hotmail.com</t>
  </si>
  <si>
    <t>ช่อง Youtube / Influencer, เดินทางท่องเที่ยวในต่างประเทศ / Travelling abroad, ดูหนังและฟังเพลงต่างประเทศ / Watching foreign movies and listening to foreign music</t>
  </si>
  <si>
    <t>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ปรับปรุงสภาพแวดล้อมของมหาวิทยาลัยให้มีความเป็นนานาชาติ / By improving the university environment to be internationalized,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</si>
  <si>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lutfahayeuma50@gmail.com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</si>
  <si>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จัดกิจกรรมร่วมกับมหาวิทยาลัยต่างประเทศในรูปแบบออนไลน์ / By organizing activities with foreign universities online, เพิ่มหนังสือหรือสิ่งพิมพ์อิเล็กทรอนิกส์ในหอสมุด / By adding books or electronic publication to the library,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</si>
  <si>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arripmahno94@gmail.com</t>
  </si>
  <si>
    <t>ปี 1 (Year 1)</t>
  </si>
  <si>
    <t>เชิญวิทยากรจากภายนอกมาให้ความรู้ / By inviting outside experts to share their knowledge</t>
  </si>
  <si>
    <t>firdawmanaming@gmail.com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</si>
  <si>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ดูหนังและฟังเพลงต่างประเทศ / Watching foreign movies and listening to foreign music, อื่นๆ / Other</t>
  </si>
  <si>
    <t>คอสเรียนทพิเศษ</t>
  </si>
  <si>
    <t>การเรียนการทำวิจัย</t>
  </si>
  <si>
    <t>yas.mee10743@gmail.com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</si>
  <si>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เพิ่มหนังสือหรือสิ่งพิมพ์อิเล็กทรอนิกส์ในหอสมุด / By adding books or electronic publication to the library</t>
  </si>
  <si>
    <t>yanatsamee@gmail.com</t>
  </si>
  <si>
    <t>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books., ดูหนังและฟังเพลงต่างประเทศ / Watching foreign movies and listening to foreign music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</si>
  <si>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</t>
  </si>
  <si>
    <t>qisqis0889@gmail.com</t>
  </si>
  <si>
    <t>ศึกษาด้วยตัวเองผ่านตำราหรือหนังสือ / Self-study through textbooks or books.</t>
  </si>
  <si>
    <t/>
  </si>
  <si>
    <t>จากรายวิชาที่ลงทะเบียนเรียนในมหาวิทยาลัยสงขลานครินทร์ / Courses at Prince of Songkla University, ศึกษาด้วยตัวเองผ่านตำราหรือหนังสือ / Self-study through textbooks or books., เดินทางท่องเที่ยวในต่างประเทศ / Travelling abroad,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</si>
  <si>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สอนโดยอาจารย์ชาวต่างชาติทั้งแบบ online และ on-site / By having foreign lecturers teach online and on-site, ปรับปรุงสภาพแวดล้อมของมหาวิทยาลัยให้มีความเป็นนานาชาติ / By improving the university environment to be internationalized,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</si>
  <si>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</t>
  </si>
  <si>
    <t>41-45 ปี (years)</t>
  </si>
  <si>
    <t>ไม่ได้ติดตามเลย (Not at all)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</si>
  <si>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</si>
  <si>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faqir1008@gmail.com</t>
  </si>
  <si>
    <t>ไม่มีค่ะ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</si>
  <si>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</si>
  <si>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</t>
  </si>
  <si>
    <t>Continued with international research group meeting discussion</t>
  </si>
  <si>
    <t>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music, อื่นๆ / Other</t>
  </si>
  <si>
    <t xml:space="preserve">Chat with other academic researcher </t>
  </si>
  <si>
    <t>ช่อง Youtube / Influencer, ศึกษาด้วยตัวเองผ่านตำราหรือหนังสือ / Self-study through textbooks or books., งานกิจกรรมทางวัฒนธรรม / Joining cultural events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</si>
  <si>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จัดกิจกรรมร่วมกับมหาวิทยาลัยต่างประเทศในรูปแบบออนไลน์ / By organizing activities with foreign universities online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</si>
  <si>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</t>
  </si>
  <si>
    <t>สอดแทรกกิจกรรมหรือความรู้ด้านนานาชาติต่างๆในรายวิชาที่ลงทะเบียนเรียน / By including activities or international knowledge in courses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</si>
  <si>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เพิ่มหนังสือหรือสิ่งพิมพ์อิเล็กทรอนิกส์ในหอสมุด / By adding books or electronic publication to the library</t>
  </si>
  <si>
    <t>nawawee.toh@pncc.ac.th</t>
  </si>
  <si>
    <t>เรียนรู้ผ่านคอร์สเรียนออนไลน์หรือ MOOC ของมหาวิทยาลัยสงขลานครินทร์ / Online courses or MOOCs of Prince of Songkla University, 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</si>
  <si>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เพิ่มการให้สิทธิ์ในการเข้าเรียนรายวิชา online บน platform ต่างๆ / By enabling online course attendance on various platforms,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</si>
  <si>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1995husna@gail.com</t>
  </si>
  <si>
    <t>จัดกิจกรรมทางวัฒนธรรมนานาชาติภายในมหาวิทยาลัย / By organizing international cultural activities within the university,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</t>
  </si>
  <si>
    <t>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</si>
  <si>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</t>
  </si>
  <si>
    <t>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เพิ่มหนังสือหรือสิ่งพิมพ์อิเล็กทรอนิกส์ในหอสมุด / By adding books or electronic publication to the library,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</si>
  <si>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Sanuradana@gmail.com</t>
  </si>
  <si>
    <t xml:space="preserve">อยากให้มีกิจกรรมดีๆแบบต่อไปคะ </t>
  </si>
  <si>
    <t>หนังสือภาษาอังกฤษในชีวิตประจำวัน</t>
  </si>
  <si>
    <t>maruli.siregar@halalmui.org</t>
  </si>
  <si>
    <t>Please send presentation materials to participants</t>
  </si>
  <si>
    <t>ช่อง Youtube / Influencer, ศึกษาด้วยตัวเองผ่านตำราหรือหนังสือ / Self-study through textbooks or books., เดินทางท่องเที่ยวในต่างประเทศ / Travelling abroad</t>
  </si>
  <si>
    <t>อื่นๆ / Other</t>
  </si>
  <si>
    <t>sainab3386@gmail.com</t>
  </si>
  <si>
    <t>ช่อง Youtube / Influencer, ดูหนังและฟังเพลงต่างประเทศ / Watching foreign movies and listening to foreign music</t>
  </si>
  <si>
    <t>สอนโดยอาจารย์ชาวต่างชาติทั้งแบบ online และ on-site / By having foreign lecturers teach online and on-site, ปรับปรุงสภาพแวดล้อมของมหาวิทยาลัยให้มีความเป็นนานาชาติ / By improving the university environment to be internationalized</t>
  </si>
  <si>
    <t>จากรายวิชาที่ลงทะเบียนเรียนในมหาวิทยาลัยสงขลานครินทร์ / Courses at Prince of Songkla University, ช่อง Youtube / Influencer, เดินทางท่องเที่ยวในต่างประเทศ / Travelling abroad,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</si>
  <si>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</t>
  </si>
  <si>
    <t>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music, อื่นๆ / Other</t>
  </si>
  <si>
    <t>Have worked in several foriegn countries</t>
  </si>
  <si>
    <t>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</si>
  <si>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goffa2012@gmail.com</t>
  </si>
  <si>
    <t>สอนโดยใช้ภาษาต่างประเทศ / By teaching using a foreign language, ปรับปรุงสภาพแวดล้อมของมหาวิทยาลัยให้มีความเป็นนานาชาติ / By improving the university environment to be internationalized</t>
  </si>
  <si>
    <t>anucha33791@gmail.com</t>
  </si>
  <si>
    <t>เรียนรู้ผ่านคอร์สเรียนออนไลน์หรือ MOOC ของมหาวิทยาลัยสงขลานครินทร์ / Online courses or MOOCs of Prince of Songkla University, ศึกษาด้วยตัวเองผ่านตำราหรือหนังสือ / Self-study through textbooks or books.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</si>
  <si>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</t>
  </si>
  <si>
    <t>sakeef.keef@gmail.com</t>
  </si>
  <si>
    <t>เชิญวิทยากรจากภายนอกมาให้ความรู้ / By inviting outside experts to share their knowledge,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เพิ่มการให้สิทธิ์ในการเข้าเรียนรายวิชา online บน platform ต่างๆ / By enabling online course attendance on various platforms</t>
  </si>
  <si>
    <t>azh.mlg12@gmail.com</t>
  </si>
  <si>
    <t>ช่อง Youtube / Influencer, งานกิจกรรมทางวัฒนธรรม / Joining cultural events, ดูหนังและฟังเพลงต่างประเทศ / Watching foreign movies and listening to foreign music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</si>
  <si>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ปรับปรุงสภาพแวดล้อมของมหาวิทยาลัยให้มีความเป็นนานาชาติ / By improving the university environment to be internationalized</t>
  </si>
  <si>
    <t>ศึกษาด้วยตัวเองผ่านตำราหรือหนังสือ / Self-study through textbooks or books., เดินทางท่องเที่ยวในต่างประเทศ / Travelling abroad, ดูหนังและฟังเพลงต่างประเทศ / Watching foreign movies and listening to foreign music, อื่นๆ / Other</t>
  </si>
  <si>
    <t>หาเพื่อนที่เป็นคนจากต่างประเทศ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</si>
  <si>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จัดกิจกรรมร่วมกับมหาวิทยาลัยต่างประเทศในรูปแบบออนไลน์ / By organizing activities with foreign universities online,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</si>
  <si>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สอนโดยอาจารย์ชาวต่างชาติทั้งแบบ online และ on-site / By having foreign lecturers teach online and on-site,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</si>
  <si>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จัดกิจกรรมทางวัฒนธรรมนานาชาติภายในมหาวิทยาลัย / By organizing international cultural activities within the university,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เพิ่มหนังสือหรือสิ่งพิมพ์อิเล็กทรอนิกส์ในหอสมุด / By adding books or electronic publication to the library</t>
  </si>
  <si>
    <t>jusak2330@gmail.com</t>
  </si>
  <si>
    <t>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เดินทางท่องเที่ยวในต่างประเทศ / Travelling abroad</t>
  </si>
  <si>
    <t>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จัดกิจกรรมร่วมกับมหาวิทยาลัยต่างประเทศในรูปแบบออนไลน์ / By organizing activities with foreign universities online</t>
  </si>
  <si>
    <t>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</si>
  <si>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เรียนรู้ผ่านคอร์สเรียนออนไลน์หรือ MOOC ของมหาวิทยาลัยสงขลานครินทร์ / Online courses or MOOCs of Prince of Songkla University, ช่อง Youtube / Influencer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</si>
  <si>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Influencer, เดินทางท่องเที่ยวในต่างประเทศ / Travelling abroad, งานกิจกรรมทางวัฒนธรรม / Joining cultural events, ดูหนังและฟังเพลงต่างประเทศ / Watching foreign movies and listening to foreign music</t>
  </si>
  <si>
    <t>อยากให้มีการกิจกรรมดีๆเเบบนี้ไปต่อไปค่ะ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</si>
  <si>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งานกิจกรรมทางวัฒนธรรม / Joining cultural events</t>
  </si>
  <si>
    <t>เรียนรู้พูดคุยกับนักศึกษาต่างชาติที่เรียนด้วยกัน</t>
  </si>
  <si>
    <t>จัดกิจกรรมทางวัฒนธรรมนานาชาติภายในมหาวิทยาลัย / By organizing international cultural activities within the university,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</si>
  <si>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ส่งเสริมให้นักศึกษาพูดภาษานานาชาติมากกว่าภาษาไทย</t>
  </si>
  <si>
    <t>hamsoh.52@gmail.com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</si>
  <si>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สอนโดยอาจารย์ชาวต่างชาติทั้งแบบ online และ on-site / By having foreign lecturers teach online and on-site,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internationalized, จัดกิจกรรมร่วมกับมหาวิทยาลัยต่างประเทศในรูปแบบออนไลน์ / By organizing activities with foreign universities online, เพิ่มการให้สิทธิ์ในการเข้าเรียนรายวิชา online บน platform ต่างๆ / By enabling online course attendance on various platforms,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</si>
  <si>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ahilas1705@gmail.com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</si>
  <si>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ดูหนังและฟังเพลงต่างประเทศ / Watching foreign movies and listening to foreign music</t>
  </si>
  <si>
    <t xml:space="preserve">ฝึกพูดกับเพื่อนต่างชาติ </t>
  </si>
  <si>
    <t>จัดกิจกรรมทางวัฒนธรรมนานาชาติภายในมหาวิทยาลัย / By organizing international cultural activities within the university,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</si>
  <si>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kruda.panitan@gmail.com</t>
  </si>
  <si>
    <t>ไม่มี</t>
  </si>
  <si>
    <t>จากรายวิชาที่ลงทะเบียนเรียนในมหาวิทยาลัยสงขลานครินทร์ / Courses at Prince of Songkla University, เรียนรู้ผ่านคอร์สเรียนออนไลน์หรือ MOOC ของมหาวิทยาลัยสงขลานครินทร์ / Online courses or MOOCs of Prince of Songkla University, เรียนรู้ผ่านคอร์สเรียนออนไลน์หรือ MOOC จากแหล่งอื่นภายนอกมหาวิทยาลัยสงขลานครินทร์ / Online courses or MOOCs by sources outside  Prince of Songkla University, ช่อง Youtube / Influencer</t>
  </si>
  <si>
    <t>สอดแทรกกิจกรรมหรือความรู้ด้านนานาชาติต่างๆในรายวิชาที่ลงทะเบียนเรียน / By including activities or international knowledge in courses,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</si>
  <si>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สอนโดยใช้ภาษาต่างประเทศ / By teaching using a foreign language, สอดแทรกกิจกรรมหรือความรู้ด้านนานาชาติต่างๆในรายวิชาที่ลงทะเบียนเรียน / By including activities or international knowledge in courses, ปรับปรุงสภาพแวดล้อมของมหาวิทยาลัยให้มีความเป็นนานาชาติ / By improving the university environment to be internationalized</t>
  </si>
  <si>
    <t>madkota9@gmail.com</t>
  </si>
  <si>
    <t>อยาก​ให้​แปล​เป็น​ภาษาไทย​บ้าง​</t>
  </si>
  <si>
    <t>จัดกิจกรรมทางวัฒนธรรมนานาชาติภายในมหาวิทยาลัย / By organizing international cultural activities within the university, เชิญวิทยากรจากภายนอกมาให้ความรู้ / By inviting outside experts to share their knowledge, สอนโดยอาจารย์ชาวต่างชาติทั้งแบบ online และ on-site / By having foreign lecturers teach online and on-site, เพิ่มจํานวนนักศึกษาและบุคลากรชาวต่างชาติเพื่อสร้างบรรยากาศความเป็นนานาชาติ / By increasing the number of international students and staff to create an internationalized atmosphere., ส่งเสริมให้ไปเรียน ทําวิจัย หรือทํากิจกรรม กับมหาวิทยาลัย/หน่วยงานในต่างประเทศ / By fostering study, research, or activities with universities/agencies abroad</t>
  </si>
  <si>
    <t>#</t>
  </si>
  <si>
    <t>to send</t>
  </si>
  <si>
    <t>source</t>
  </si>
  <si>
    <t>track</t>
  </si>
  <si>
    <t>Status:Opened</t>
  </si>
  <si>
    <t>Status:Sent</t>
  </si>
  <si>
    <t>Hamsoh.52@gmail.com</t>
  </si>
  <si>
    <t>marosee.l@psu.ac.th</t>
  </si>
  <si>
    <t>shukree.w@psu.ac.th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</si>
</sst>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/d/yyyy\ h:mm:ss"/>
  </numFmts>
  <fonts count="2" x14ac:knownFonts="1">
    <font>
      <sz val="10"/>
      <color rgb="FF0000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45FF72"/>
        <bgColor rgb="FF45FF72"/>
      </patternFill>
    </fill>
    <fill>
      <patternFill patternType="solid">
        <fgColor rgb="FFFFFA9F"/>
        <bgColor rgb="FFFFFA9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187" fontId="1" fillId="0" borderId="0" xfId="0" applyNumberFormat="1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4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36"/>
  <sheetViews>
    <sheetView workbookViewId="0">
      <pane ySplit="1" topLeftCell="A2" activePane="bottomLeft" state="frozen"/>
      <selection pane="bottomLeft" activeCell="C24" sqref="C24"/>
    </sheetView>
  </sheetViews>
  <sheetFormatPr defaultColWidth="14.42578125" defaultRowHeight="15.75" customHeight="1" x14ac:dyDescent="0.2"/>
  <cols>
    <col min="1" max="1" width="21.5703125" customWidth="1"/>
    <col min="2" max="2" width="33.42578125" customWidth="1"/>
    <col min="3" max="42" width="21.5703125" customWidth="1"/>
  </cols>
  <sheetData>
    <row r="1" spans="1:3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">
      <c r="A2" s="2">
        <v>44576.587593900462</v>
      </c>
      <c r="B2" s="3" t="s">
        <v>36</v>
      </c>
      <c r="C2" s="3" t="s">
        <v>37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42</v>
      </c>
      <c r="I2" s="3">
        <v>3</v>
      </c>
      <c r="J2" s="3">
        <v>5</v>
      </c>
      <c r="K2" s="3">
        <v>4</v>
      </c>
      <c r="L2" s="3">
        <v>5</v>
      </c>
      <c r="M2" s="3">
        <v>5</v>
      </c>
      <c r="N2" s="3">
        <v>5</v>
      </c>
      <c r="O2" s="3">
        <v>5</v>
      </c>
      <c r="P2" s="3">
        <v>5</v>
      </c>
      <c r="Q2" s="3">
        <v>4</v>
      </c>
      <c r="R2" s="3">
        <v>4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3">
        <v>4</v>
      </c>
      <c r="AA2" s="3" t="s">
        <v>49</v>
      </c>
      <c r="AC2" s="3">
        <v>3</v>
      </c>
      <c r="AD2" s="3">
        <v>3</v>
      </c>
      <c r="AE2" s="3">
        <v>3</v>
      </c>
      <c r="AF2" s="3">
        <v>3</v>
      </c>
      <c r="AG2" s="3">
        <v>3</v>
      </c>
      <c r="AH2" s="3">
        <v>3</v>
      </c>
      <c r="AI2" s="3" t="s">
        <v>50</v>
      </c>
    </row>
    <row r="3" spans="1:36" x14ac:dyDescent="0.2">
      <c r="A3" s="2">
        <v>44576.59121032407</v>
      </c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I3" s="3">
        <v>4</v>
      </c>
      <c r="J3" s="3">
        <v>4</v>
      </c>
      <c r="K3" s="3">
        <v>4</v>
      </c>
      <c r="L3" s="3">
        <v>4</v>
      </c>
      <c r="M3" s="3">
        <v>4</v>
      </c>
      <c r="N3" s="3">
        <v>5</v>
      </c>
      <c r="O3" s="3">
        <v>4</v>
      </c>
      <c r="P3" s="3">
        <v>4</v>
      </c>
      <c r="Q3" s="3">
        <v>3</v>
      </c>
      <c r="R3" s="3">
        <v>4</v>
      </c>
      <c r="T3" s="3" t="s">
        <v>57</v>
      </c>
      <c r="U3" s="3" t="s">
        <v>44</v>
      </c>
      <c r="V3" s="3" t="s">
        <v>45</v>
      </c>
      <c r="W3" s="3" t="s">
        <v>58</v>
      </c>
      <c r="X3" s="3" t="s">
        <v>47</v>
      </c>
      <c r="Y3" s="3" t="s">
        <v>59</v>
      </c>
      <c r="Z3" s="3">
        <v>4</v>
      </c>
      <c r="AA3" s="3" t="s">
        <v>60</v>
      </c>
      <c r="AC3" s="3">
        <v>5</v>
      </c>
      <c r="AD3" s="3">
        <v>4</v>
      </c>
      <c r="AE3" s="3">
        <v>4</v>
      </c>
      <c r="AF3" s="3">
        <v>4</v>
      </c>
      <c r="AG3" s="3">
        <v>4</v>
      </c>
      <c r="AH3" s="3">
        <v>4</v>
      </c>
      <c r="AI3" s="3" t="s">
        <v>61</v>
      </c>
    </row>
    <row r="4" spans="1:36" x14ac:dyDescent="0.2">
      <c r="A4" s="2">
        <v>44576.59159689815</v>
      </c>
      <c r="B4" s="3" t="s">
        <v>62</v>
      </c>
      <c r="C4" s="3" t="s">
        <v>52</v>
      </c>
      <c r="D4" s="3" t="s">
        <v>38</v>
      </c>
      <c r="F4" s="3" t="s">
        <v>40</v>
      </c>
      <c r="G4" s="3" t="s">
        <v>63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T4" s="3" t="s">
        <v>64</v>
      </c>
      <c r="U4" s="3" t="s">
        <v>44</v>
      </c>
      <c r="V4" s="3" t="s">
        <v>65</v>
      </c>
      <c r="W4" s="3" t="s">
        <v>66</v>
      </c>
      <c r="X4" s="3" t="s">
        <v>47</v>
      </c>
      <c r="Y4" s="3" t="s">
        <v>67</v>
      </c>
      <c r="Z4" s="3">
        <v>4</v>
      </c>
      <c r="AA4" s="3" t="s">
        <v>68</v>
      </c>
      <c r="AC4" s="3">
        <v>4</v>
      </c>
      <c r="AD4" s="3">
        <v>4</v>
      </c>
      <c r="AE4" s="3">
        <v>4</v>
      </c>
      <c r="AF4" s="3">
        <v>4</v>
      </c>
      <c r="AG4" s="3">
        <v>4</v>
      </c>
      <c r="AH4" s="3">
        <v>4</v>
      </c>
      <c r="AI4" s="3" t="s">
        <v>69</v>
      </c>
    </row>
    <row r="5" spans="1:36" x14ac:dyDescent="0.2">
      <c r="A5" s="2">
        <v>44576.595400914353</v>
      </c>
      <c r="B5" s="3" t="s">
        <v>70</v>
      </c>
      <c r="C5" s="3" t="s">
        <v>37</v>
      </c>
      <c r="D5" s="3" t="s">
        <v>38</v>
      </c>
      <c r="F5" s="3" t="s">
        <v>40</v>
      </c>
      <c r="G5" s="3" t="s">
        <v>63</v>
      </c>
      <c r="I5" s="3">
        <v>5</v>
      </c>
      <c r="J5" s="3">
        <v>5</v>
      </c>
      <c r="K5" s="3">
        <v>5</v>
      </c>
      <c r="L5" s="3">
        <v>5</v>
      </c>
      <c r="M5" s="3">
        <v>5</v>
      </c>
      <c r="N5" s="3">
        <v>5</v>
      </c>
      <c r="O5" s="3">
        <v>5</v>
      </c>
      <c r="P5" s="3">
        <v>4</v>
      </c>
      <c r="Q5" s="3">
        <v>5</v>
      </c>
      <c r="R5" s="3">
        <v>5</v>
      </c>
      <c r="T5" s="3" t="s">
        <v>43</v>
      </c>
      <c r="U5" s="3" t="s">
        <v>71</v>
      </c>
      <c r="V5" s="3" t="s">
        <v>45</v>
      </c>
      <c r="W5" s="3" t="s">
        <v>72</v>
      </c>
      <c r="X5" s="3" t="s">
        <v>73</v>
      </c>
      <c r="Y5" s="3" t="s">
        <v>67</v>
      </c>
      <c r="Z5" s="3">
        <v>5</v>
      </c>
      <c r="AA5" s="3" t="s">
        <v>74</v>
      </c>
      <c r="AC5" s="3">
        <v>5</v>
      </c>
      <c r="AD5" s="3">
        <v>5</v>
      </c>
      <c r="AE5" s="3">
        <v>5</v>
      </c>
      <c r="AF5" s="3">
        <v>5</v>
      </c>
      <c r="AG5" s="3">
        <v>5</v>
      </c>
      <c r="AH5" s="3">
        <v>5</v>
      </c>
      <c r="AI5" s="3" t="s">
        <v>75</v>
      </c>
    </row>
    <row r="6" spans="1:36" x14ac:dyDescent="0.2">
      <c r="A6" s="2">
        <v>44576.59849045139</v>
      </c>
      <c r="B6" s="3" t="s">
        <v>76</v>
      </c>
      <c r="C6" s="3" t="s">
        <v>37</v>
      </c>
      <c r="D6" s="3" t="s">
        <v>38</v>
      </c>
      <c r="E6" s="3" t="s">
        <v>39</v>
      </c>
      <c r="F6" s="3" t="s">
        <v>77</v>
      </c>
      <c r="G6" s="3" t="s">
        <v>41</v>
      </c>
      <c r="H6" s="3" t="s">
        <v>78</v>
      </c>
      <c r="I6" s="3">
        <v>5</v>
      </c>
      <c r="J6" s="3">
        <v>4</v>
      </c>
      <c r="K6" s="3">
        <v>5</v>
      </c>
      <c r="L6" s="3">
        <v>4</v>
      </c>
      <c r="M6" s="3">
        <v>5</v>
      </c>
      <c r="N6" s="3">
        <v>5</v>
      </c>
      <c r="O6" s="3">
        <v>4</v>
      </c>
      <c r="P6" s="3">
        <v>4</v>
      </c>
      <c r="Q6" s="3">
        <v>5</v>
      </c>
      <c r="R6" s="3">
        <v>5</v>
      </c>
      <c r="S6" s="3" t="s">
        <v>79</v>
      </c>
      <c r="T6" s="3" t="s">
        <v>43</v>
      </c>
      <c r="U6" s="3" t="s">
        <v>71</v>
      </c>
      <c r="V6" s="3" t="s">
        <v>45</v>
      </c>
      <c r="W6" s="3" t="s">
        <v>72</v>
      </c>
      <c r="X6" s="3" t="s">
        <v>73</v>
      </c>
      <c r="Y6" s="3" t="s">
        <v>48</v>
      </c>
      <c r="Z6" s="3">
        <v>5</v>
      </c>
      <c r="AA6" s="3" t="s">
        <v>80</v>
      </c>
      <c r="AB6" s="3" t="s">
        <v>81</v>
      </c>
      <c r="AC6" s="3">
        <v>4</v>
      </c>
      <c r="AD6" s="3">
        <v>4</v>
      </c>
      <c r="AE6" s="3">
        <v>5</v>
      </c>
      <c r="AF6" s="3">
        <v>5</v>
      </c>
      <c r="AG6" s="3">
        <v>4</v>
      </c>
      <c r="AH6" s="3">
        <v>5</v>
      </c>
      <c r="AI6" s="3" t="s">
        <v>82</v>
      </c>
      <c r="AJ6" s="3" t="s">
        <v>83</v>
      </c>
    </row>
    <row r="7" spans="1:36" x14ac:dyDescent="0.2">
      <c r="A7" s="2">
        <v>44576.601083298607</v>
      </c>
      <c r="B7" s="3" t="s">
        <v>84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78</v>
      </c>
      <c r="I7" s="3">
        <v>4</v>
      </c>
      <c r="J7" s="3">
        <v>4</v>
      </c>
      <c r="K7" s="3">
        <v>5</v>
      </c>
      <c r="L7" s="3">
        <v>5</v>
      </c>
      <c r="M7" s="3">
        <v>5</v>
      </c>
      <c r="N7" s="3">
        <v>5</v>
      </c>
      <c r="O7" s="3">
        <v>4</v>
      </c>
      <c r="P7" s="3">
        <v>5</v>
      </c>
      <c r="Q7" s="3">
        <v>5</v>
      </c>
      <c r="R7" s="3">
        <v>5</v>
      </c>
      <c r="S7" s="3" t="s">
        <v>85</v>
      </c>
      <c r="T7" s="3" t="s">
        <v>86</v>
      </c>
      <c r="U7" s="3" t="s">
        <v>45</v>
      </c>
      <c r="V7" s="3" t="s">
        <v>45</v>
      </c>
      <c r="W7" s="3" t="s">
        <v>72</v>
      </c>
      <c r="X7" s="3" t="s">
        <v>73</v>
      </c>
      <c r="Y7" s="3" t="s">
        <v>48</v>
      </c>
      <c r="Z7" s="3">
        <v>5</v>
      </c>
      <c r="AA7" s="3" t="s">
        <v>87</v>
      </c>
      <c r="AB7" s="3" t="s">
        <v>88</v>
      </c>
      <c r="AC7" s="3">
        <v>3</v>
      </c>
      <c r="AD7" s="3">
        <v>3</v>
      </c>
      <c r="AE7" s="3">
        <v>4</v>
      </c>
      <c r="AF7" s="3">
        <v>5</v>
      </c>
      <c r="AG7" s="3">
        <v>5</v>
      </c>
      <c r="AH7" s="3">
        <v>5</v>
      </c>
      <c r="AI7" s="3" t="s">
        <v>89</v>
      </c>
      <c r="AJ7" s="3" t="s">
        <v>88</v>
      </c>
    </row>
    <row r="8" spans="1:36" x14ac:dyDescent="0.2">
      <c r="A8" s="2">
        <v>44576.602979432872</v>
      </c>
      <c r="B8" s="3" t="s">
        <v>90</v>
      </c>
      <c r="C8" s="3" t="s">
        <v>52</v>
      </c>
      <c r="D8" s="3" t="s">
        <v>91</v>
      </c>
      <c r="E8" s="3" t="s">
        <v>39</v>
      </c>
      <c r="F8" s="3" t="s">
        <v>40</v>
      </c>
      <c r="G8" s="3" t="s">
        <v>41</v>
      </c>
      <c r="H8" s="3" t="s">
        <v>92</v>
      </c>
      <c r="I8" s="3">
        <v>5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3</v>
      </c>
      <c r="P8" s="3">
        <v>3</v>
      </c>
      <c r="Q8" s="3">
        <v>3</v>
      </c>
      <c r="R8" s="3">
        <v>3</v>
      </c>
      <c r="S8" s="3" t="s">
        <v>93</v>
      </c>
      <c r="T8" s="3" t="s">
        <v>43</v>
      </c>
      <c r="U8" s="3" t="s">
        <v>45</v>
      </c>
      <c r="V8" s="3" t="s">
        <v>71</v>
      </c>
      <c r="W8" s="3" t="s">
        <v>58</v>
      </c>
      <c r="X8" s="3" t="s">
        <v>94</v>
      </c>
      <c r="Y8" s="3" t="s">
        <v>67</v>
      </c>
      <c r="Z8" s="3">
        <v>2</v>
      </c>
      <c r="AA8" s="3" t="s">
        <v>95</v>
      </c>
      <c r="AB8" s="3" t="s">
        <v>96</v>
      </c>
      <c r="AC8" s="3">
        <v>4</v>
      </c>
      <c r="AD8" s="3">
        <v>3</v>
      </c>
      <c r="AE8" s="3">
        <v>3</v>
      </c>
      <c r="AF8" s="3">
        <v>3</v>
      </c>
      <c r="AG8" s="3">
        <v>3</v>
      </c>
      <c r="AH8" s="3">
        <v>3</v>
      </c>
      <c r="AI8" s="3" t="s">
        <v>97</v>
      </c>
      <c r="AJ8" s="3" t="s">
        <v>98</v>
      </c>
    </row>
    <row r="9" spans="1:36" x14ac:dyDescent="0.2">
      <c r="A9" s="2">
        <v>44576.603127395836</v>
      </c>
      <c r="B9" s="3" t="s">
        <v>84</v>
      </c>
      <c r="C9" s="3" t="s">
        <v>37</v>
      </c>
      <c r="D9" s="3" t="s">
        <v>38</v>
      </c>
      <c r="E9" s="3" t="s">
        <v>39</v>
      </c>
      <c r="F9" s="3" t="s">
        <v>40</v>
      </c>
      <c r="G9" s="3" t="s">
        <v>41</v>
      </c>
      <c r="H9" s="3" t="s">
        <v>78</v>
      </c>
      <c r="I9" s="3">
        <v>4</v>
      </c>
      <c r="J9" s="3">
        <v>5</v>
      </c>
      <c r="K9" s="3">
        <v>5</v>
      </c>
      <c r="L9" s="3">
        <v>5</v>
      </c>
      <c r="M9" s="3">
        <v>3</v>
      </c>
      <c r="N9" s="3">
        <v>4</v>
      </c>
      <c r="O9" s="3">
        <v>4</v>
      </c>
      <c r="P9" s="3">
        <v>4</v>
      </c>
      <c r="Q9" s="3">
        <v>5</v>
      </c>
      <c r="R9" s="3">
        <v>4</v>
      </c>
      <c r="S9" s="3" t="s">
        <v>88</v>
      </c>
      <c r="T9" s="3" t="s">
        <v>43</v>
      </c>
      <c r="U9" s="3" t="s">
        <v>45</v>
      </c>
      <c r="V9" s="3" t="s">
        <v>45</v>
      </c>
      <c r="W9" s="3" t="s">
        <v>72</v>
      </c>
      <c r="X9" s="3" t="s">
        <v>99</v>
      </c>
      <c r="Y9" s="3" t="s">
        <v>48</v>
      </c>
      <c r="Z9" s="3">
        <v>4</v>
      </c>
      <c r="AA9" s="3" t="s">
        <v>100</v>
      </c>
      <c r="AB9" s="3" t="s">
        <v>88</v>
      </c>
      <c r="AC9" s="3">
        <v>5</v>
      </c>
      <c r="AD9" s="3">
        <v>5</v>
      </c>
      <c r="AE9" s="3">
        <v>5</v>
      </c>
      <c r="AF9" s="3">
        <v>5</v>
      </c>
      <c r="AG9" s="3">
        <v>4</v>
      </c>
      <c r="AH9" s="3">
        <v>3</v>
      </c>
      <c r="AI9" s="3" t="s">
        <v>101</v>
      </c>
      <c r="AJ9" s="3" t="s">
        <v>88</v>
      </c>
    </row>
    <row r="10" spans="1:36" x14ac:dyDescent="0.2">
      <c r="A10" s="2">
        <v>44576.603190069443</v>
      </c>
      <c r="B10" s="3" t="s">
        <v>102</v>
      </c>
      <c r="C10" s="3" t="s">
        <v>37</v>
      </c>
      <c r="D10" s="3" t="s">
        <v>38</v>
      </c>
      <c r="F10" s="3" t="s">
        <v>40</v>
      </c>
      <c r="G10" s="3" t="s">
        <v>41</v>
      </c>
      <c r="H10" s="3" t="s">
        <v>103</v>
      </c>
      <c r="I10" s="3">
        <v>5</v>
      </c>
      <c r="J10" s="3">
        <v>5</v>
      </c>
      <c r="K10" s="3">
        <v>5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T10" s="3" t="s">
        <v>86</v>
      </c>
      <c r="U10" s="3" t="s">
        <v>71</v>
      </c>
      <c r="V10" s="3" t="s">
        <v>45</v>
      </c>
      <c r="W10" s="3" t="s">
        <v>72</v>
      </c>
      <c r="X10" s="3" t="s">
        <v>73</v>
      </c>
      <c r="Y10" s="3" t="s">
        <v>67</v>
      </c>
      <c r="Z10" s="3">
        <v>2</v>
      </c>
      <c r="AA10" s="3" t="s">
        <v>104</v>
      </c>
      <c r="AC10" s="3">
        <v>4</v>
      </c>
      <c r="AD10" s="3">
        <v>3</v>
      </c>
      <c r="AE10" s="3">
        <v>3</v>
      </c>
      <c r="AF10" s="3">
        <v>3</v>
      </c>
      <c r="AG10" s="3">
        <v>3</v>
      </c>
      <c r="AH10" s="3">
        <v>3</v>
      </c>
      <c r="AI10" s="3" t="s">
        <v>105</v>
      </c>
    </row>
    <row r="11" spans="1:36" x14ac:dyDescent="0.2">
      <c r="A11" s="2">
        <v>44576.603248194442</v>
      </c>
      <c r="B11" s="3" t="s">
        <v>106</v>
      </c>
      <c r="C11" s="3" t="s">
        <v>37</v>
      </c>
      <c r="D11" s="3" t="s">
        <v>38</v>
      </c>
      <c r="F11" s="3" t="s">
        <v>40</v>
      </c>
      <c r="G11" s="3" t="s">
        <v>41</v>
      </c>
      <c r="H11" s="3" t="s">
        <v>42</v>
      </c>
      <c r="I11" s="3">
        <v>5</v>
      </c>
      <c r="J11" s="3">
        <v>4</v>
      </c>
      <c r="K11" s="3">
        <v>4</v>
      </c>
      <c r="L11" s="3">
        <v>5</v>
      </c>
      <c r="M11" s="3">
        <v>4</v>
      </c>
      <c r="N11" s="3">
        <v>4</v>
      </c>
      <c r="O11" s="3">
        <v>4</v>
      </c>
      <c r="P11" s="3">
        <v>3</v>
      </c>
      <c r="Q11" s="3">
        <v>4</v>
      </c>
      <c r="R11" s="3">
        <v>4</v>
      </c>
      <c r="T11" s="3" t="s">
        <v>43</v>
      </c>
      <c r="U11" s="3" t="s">
        <v>71</v>
      </c>
      <c r="V11" s="3" t="s">
        <v>45</v>
      </c>
      <c r="W11" s="3" t="s">
        <v>72</v>
      </c>
      <c r="X11" s="3" t="s">
        <v>73</v>
      </c>
      <c r="Y11" s="3" t="s">
        <v>48</v>
      </c>
      <c r="Z11" s="3">
        <v>4</v>
      </c>
      <c r="AA11" s="3" t="s">
        <v>107</v>
      </c>
      <c r="AC11" s="3">
        <v>3</v>
      </c>
      <c r="AD11" s="3">
        <v>3</v>
      </c>
      <c r="AE11" s="3">
        <v>4</v>
      </c>
      <c r="AF11" s="3">
        <v>4</v>
      </c>
      <c r="AG11" s="3">
        <v>4</v>
      </c>
      <c r="AH11" s="3">
        <v>4</v>
      </c>
      <c r="AI11" s="3" t="s">
        <v>108</v>
      </c>
    </row>
    <row r="12" spans="1:36" x14ac:dyDescent="0.2">
      <c r="A12" s="2">
        <v>44576.604175868051</v>
      </c>
      <c r="B12" s="3" t="s">
        <v>109</v>
      </c>
      <c r="C12" s="3" t="s">
        <v>37</v>
      </c>
      <c r="D12" s="3" t="s">
        <v>38</v>
      </c>
      <c r="F12" s="3" t="s">
        <v>77</v>
      </c>
      <c r="G12" s="3" t="s">
        <v>41</v>
      </c>
      <c r="H12" s="3" t="s">
        <v>42</v>
      </c>
      <c r="I12" s="3">
        <v>5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  <c r="Q12" s="3">
        <v>5</v>
      </c>
      <c r="R12" s="3">
        <v>5</v>
      </c>
      <c r="T12" s="3" t="s">
        <v>43</v>
      </c>
      <c r="U12" s="3" t="s">
        <v>44</v>
      </c>
      <c r="V12" s="3" t="s">
        <v>65</v>
      </c>
      <c r="W12" s="3" t="s">
        <v>72</v>
      </c>
      <c r="X12" s="3" t="s">
        <v>47</v>
      </c>
      <c r="Y12" s="3" t="s">
        <v>67</v>
      </c>
      <c r="Z12" s="3">
        <v>5</v>
      </c>
      <c r="AA12" s="3" t="s">
        <v>110</v>
      </c>
      <c r="AC12" s="3">
        <v>5</v>
      </c>
      <c r="AD12" s="3">
        <v>5</v>
      </c>
      <c r="AE12" s="3">
        <v>5</v>
      </c>
      <c r="AF12" s="3">
        <v>4</v>
      </c>
      <c r="AG12" s="3">
        <v>4</v>
      </c>
      <c r="AH12" s="3">
        <v>4</v>
      </c>
      <c r="AI12" s="3" t="s">
        <v>111</v>
      </c>
    </row>
    <row r="13" spans="1:36" x14ac:dyDescent="0.2">
      <c r="A13" s="2">
        <v>44576.612290624995</v>
      </c>
      <c r="B13" s="3" t="s">
        <v>112</v>
      </c>
      <c r="C13" s="3" t="s">
        <v>52</v>
      </c>
      <c r="D13" s="3" t="s">
        <v>38</v>
      </c>
      <c r="F13" s="3" t="s">
        <v>113</v>
      </c>
      <c r="G13" s="3" t="s">
        <v>41</v>
      </c>
      <c r="I13" s="3">
        <v>5</v>
      </c>
      <c r="J13" s="3">
        <v>5</v>
      </c>
      <c r="K13" s="3">
        <v>5</v>
      </c>
      <c r="L13" s="3">
        <v>4</v>
      </c>
      <c r="M13" s="3">
        <v>5</v>
      </c>
      <c r="N13" s="3">
        <v>4</v>
      </c>
      <c r="O13" s="3">
        <v>5</v>
      </c>
      <c r="P13" s="3">
        <v>5</v>
      </c>
      <c r="Q13" s="3">
        <v>3</v>
      </c>
      <c r="R13" s="3">
        <v>4</v>
      </c>
      <c r="T13" s="3" t="s">
        <v>64</v>
      </c>
      <c r="U13" s="3" t="s">
        <v>44</v>
      </c>
      <c r="V13" s="3" t="s">
        <v>65</v>
      </c>
      <c r="W13" s="3" t="s">
        <v>66</v>
      </c>
      <c r="X13" s="3" t="s">
        <v>73</v>
      </c>
      <c r="Y13" s="3" t="s">
        <v>114</v>
      </c>
      <c r="Z13" s="3">
        <v>5</v>
      </c>
      <c r="AA13" s="3" t="s">
        <v>115</v>
      </c>
      <c r="AC13" s="3">
        <v>5</v>
      </c>
      <c r="AD13" s="3">
        <v>5</v>
      </c>
      <c r="AE13" s="3">
        <v>5</v>
      </c>
      <c r="AF13" s="3">
        <v>5</v>
      </c>
      <c r="AG13" s="3">
        <v>5</v>
      </c>
      <c r="AH13" s="3">
        <v>5</v>
      </c>
      <c r="AI13" s="3" t="s">
        <v>116</v>
      </c>
    </row>
    <row r="14" spans="1:36" x14ac:dyDescent="0.2">
      <c r="A14" s="2">
        <v>44576.612291527781</v>
      </c>
      <c r="B14" s="3" t="s">
        <v>117</v>
      </c>
      <c r="C14" s="3" t="s">
        <v>37</v>
      </c>
      <c r="D14" s="3" t="s">
        <v>38</v>
      </c>
      <c r="F14" s="3" t="s">
        <v>40</v>
      </c>
      <c r="G14" s="3" t="s">
        <v>41</v>
      </c>
      <c r="H14" s="3" t="s">
        <v>92</v>
      </c>
      <c r="I14" s="3">
        <v>3</v>
      </c>
      <c r="J14" s="3">
        <v>3</v>
      </c>
      <c r="K14" s="3">
        <v>4</v>
      </c>
      <c r="L14" s="3">
        <v>3</v>
      </c>
      <c r="M14" s="3">
        <v>4</v>
      </c>
      <c r="N14" s="3">
        <v>3</v>
      </c>
      <c r="O14" s="3">
        <v>4</v>
      </c>
      <c r="P14" s="3">
        <v>3</v>
      </c>
      <c r="Q14" s="3">
        <v>4</v>
      </c>
      <c r="R14" s="3">
        <v>3</v>
      </c>
      <c r="T14" s="3" t="s">
        <v>43</v>
      </c>
      <c r="U14" s="3" t="s">
        <v>44</v>
      </c>
      <c r="V14" s="3" t="s">
        <v>45</v>
      </c>
      <c r="W14" s="3" t="s">
        <v>46</v>
      </c>
      <c r="X14" s="3" t="s">
        <v>73</v>
      </c>
      <c r="Y14" s="3" t="s">
        <v>48</v>
      </c>
      <c r="Z14" s="3">
        <v>4</v>
      </c>
      <c r="AA14" s="3" t="s">
        <v>118</v>
      </c>
      <c r="AC14" s="3">
        <v>3</v>
      </c>
      <c r="AD14" s="3">
        <v>3</v>
      </c>
      <c r="AE14" s="3">
        <v>4</v>
      </c>
      <c r="AF14" s="3">
        <v>3</v>
      </c>
      <c r="AG14" s="3">
        <v>4</v>
      </c>
      <c r="AH14" s="3">
        <v>4</v>
      </c>
      <c r="AI14" s="3" t="s">
        <v>119</v>
      </c>
    </row>
    <row r="15" spans="1:36" x14ac:dyDescent="0.2">
      <c r="A15" s="2">
        <v>44576.614428912042</v>
      </c>
      <c r="B15" s="3" t="s">
        <v>120</v>
      </c>
      <c r="C15" s="3" t="s">
        <v>52</v>
      </c>
      <c r="D15" s="3" t="s">
        <v>121</v>
      </c>
      <c r="F15" s="3" t="s">
        <v>40</v>
      </c>
      <c r="G15" s="3" t="s">
        <v>41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3</v>
      </c>
      <c r="P15" s="3">
        <v>4</v>
      </c>
      <c r="Q15" s="3">
        <v>4</v>
      </c>
      <c r="R15" s="3">
        <v>4</v>
      </c>
      <c r="T15" s="3" t="s">
        <v>86</v>
      </c>
      <c r="U15" s="3" t="s">
        <v>45</v>
      </c>
      <c r="V15" s="3" t="s">
        <v>65</v>
      </c>
      <c r="W15" s="3" t="s">
        <v>46</v>
      </c>
      <c r="X15" s="3" t="s">
        <v>47</v>
      </c>
      <c r="Y15" s="3" t="s">
        <v>114</v>
      </c>
      <c r="Z15" s="3">
        <v>4</v>
      </c>
      <c r="AA15" s="3" t="s">
        <v>122</v>
      </c>
      <c r="AC15" s="3">
        <v>4</v>
      </c>
      <c r="AD15" s="3">
        <v>4</v>
      </c>
      <c r="AE15" s="3">
        <v>4</v>
      </c>
      <c r="AF15" s="3">
        <v>4</v>
      </c>
      <c r="AG15" s="3">
        <v>4</v>
      </c>
      <c r="AH15" s="3">
        <v>4</v>
      </c>
      <c r="AI15" s="3" t="s">
        <v>50</v>
      </c>
    </row>
    <row r="16" spans="1:36" x14ac:dyDescent="0.2">
      <c r="A16" s="2">
        <v>44576.618041423615</v>
      </c>
      <c r="B16" s="3" t="s">
        <v>123</v>
      </c>
      <c r="C16" s="3" t="s">
        <v>37</v>
      </c>
      <c r="D16" s="3" t="s">
        <v>91</v>
      </c>
      <c r="E16" s="3" t="s">
        <v>54</v>
      </c>
      <c r="F16" s="3" t="s">
        <v>124</v>
      </c>
      <c r="G16" s="3" t="s">
        <v>56</v>
      </c>
      <c r="I16" s="3">
        <v>4</v>
      </c>
      <c r="J16" s="3">
        <v>4</v>
      </c>
      <c r="K16" s="3">
        <v>4</v>
      </c>
      <c r="L16" s="3">
        <v>4</v>
      </c>
      <c r="M16" s="3">
        <v>5</v>
      </c>
      <c r="N16" s="3">
        <v>4</v>
      </c>
      <c r="O16" s="3">
        <v>4</v>
      </c>
      <c r="P16" s="3">
        <v>4</v>
      </c>
      <c r="Q16" s="3">
        <v>4</v>
      </c>
      <c r="R16" s="3">
        <v>5</v>
      </c>
      <c r="T16" s="3" t="s">
        <v>43</v>
      </c>
      <c r="U16" s="3" t="s">
        <v>45</v>
      </c>
      <c r="V16" s="3" t="s">
        <v>71</v>
      </c>
      <c r="W16" s="3" t="s">
        <v>58</v>
      </c>
      <c r="X16" s="3" t="s">
        <v>47</v>
      </c>
      <c r="Y16" s="3" t="s">
        <v>67</v>
      </c>
      <c r="Z16" s="3">
        <v>5</v>
      </c>
      <c r="AA16" s="3" t="s">
        <v>125</v>
      </c>
      <c r="AC16" s="3">
        <v>5</v>
      </c>
      <c r="AD16" s="3">
        <v>5</v>
      </c>
      <c r="AE16" s="3">
        <v>5</v>
      </c>
      <c r="AF16" s="3">
        <v>5</v>
      </c>
      <c r="AG16" s="3">
        <v>5</v>
      </c>
      <c r="AH16" s="3">
        <v>5</v>
      </c>
      <c r="AI16" s="3" t="s">
        <v>50</v>
      </c>
    </row>
    <row r="17" spans="1:35" x14ac:dyDescent="0.2">
      <c r="A17" s="2">
        <v>44576.619412789354</v>
      </c>
      <c r="B17" s="3" t="s">
        <v>126</v>
      </c>
      <c r="C17" s="3" t="s">
        <v>52</v>
      </c>
      <c r="D17" s="3" t="s">
        <v>38</v>
      </c>
      <c r="F17" s="3" t="s">
        <v>40</v>
      </c>
      <c r="G17" s="3" t="s">
        <v>41</v>
      </c>
      <c r="H17" s="3" t="s">
        <v>92</v>
      </c>
      <c r="I17" s="3">
        <v>4</v>
      </c>
      <c r="J17" s="3">
        <v>4</v>
      </c>
      <c r="K17" s="3">
        <v>3</v>
      </c>
      <c r="L17" s="3">
        <v>4</v>
      </c>
      <c r="M17" s="3">
        <v>3</v>
      </c>
      <c r="N17" s="3">
        <v>4</v>
      </c>
      <c r="O17" s="3">
        <v>3</v>
      </c>
      <c r="P17" s="3">
        <v>4</v>
      </c>
      <c r="Q17" s="3">
        <v>3</v>
      </c>
      <c r="R17" s="3">
        <v>3</v>
      </c>
      <c r="T17" s="3" t="s">
        <v>43</v>
      </c>
      <c r="U17" s="3" t="s">
        <v>45</v>
      </c>
      <c r="V17" s="3" t="s">
        <v>45</v>
      </c>
      <c r="W17" s="3" t="s">
        <v>72</v>
      </c>
      <c r="X17" s="3" t="s">
        <v>73</v>
      </c>
      <c r="Y17" s="3" t="s">
        <v>67</v>
      </c>
      <c r="Z17" s="3">
        <v>4</v>
      </c>
      <c r="AA17" s="3" t="s">
        <v>127</v>
      </c>
      <c r="AC17" s="3">
        <v>3</v>
      </c>
      <c r="AD17" s="3">
        <v>4</v>
      </c>
      <c r="AE17" s="3">
        <v>3</v>
      </c>
      <c r="AF17" s="3">
        <v>3</v>
      </c>
      <c r="AG17" s="3">
        <v>3</v>
      </c>
      <c r="AH17" s="3">
        <v>3</v>
      </c>
      <c r="AI17" s="3" t="s">
        <v>128</v>
      </c>
    </row>
    <row r="18" spans="1:35" x14ac:dyDescent="0.2">
      <c r="A18" s="2">
        <v>44576.628556979165</v>
      </c>
      <c r="B18" s="3" t="s">
        <v>129</v>
      </c>
      <c r="C18" s="3" t="s">
        <v>52</v>
      </c>
      <c r="D18" s="3" t="s">
        <v>38</v>
      </c>
      <c r="F18" s="3" t="s">
        <v>40</v>
      </c>
      <c r="G18" s="3" t="s">
        <v>41</v>
      </c>
      <c r="I18" s="3">
        <v>5</v>
      </c>
      <c r="J18" s="3">
        <v>5</v>
      </c>
      <c r="K18" s="3">
        <v>4</v>
      </c>
      <c r="L18" s="3">
        <v>4</v>
      </c>
      <c r="M18" s="3">
        <v>5</v>
      </c>
      <c r="N18" s="3">
        <v>4</v>
      </c>
      <c r="O18" s="3">
        <v>4</v>
      </c>
      <c r="P18" s="3">
        <v>4</v>
      </c>
      <c r="Q18" s="3">
        <v>4</v>
      </c>
      <c r="R18" s="3">
        <v>5</v>
      </c>
      <c r="T18" s="3" t="s">
        <v>43</v>
      </c>
      <c r="U18" s="3" t="s">
        <v>45</v>
      </c>
      <c r="V18" s="3" t="s">
        <v>65</v>
      </c>
      <c r="W18" s="3" t="s">
        <v>46</v>
      </c>
      <c r="X18" s="3" t="s">
        <v>73</v>
      </c>
      <c r="Y18" s="3" t="s">
        <v>114</v>
      </c>
      <c r="Z18" s="3">
        <v>4</v>
      </c>
      <c r="AA18" s="3" t="s">
        <v>130</v>
      </c>
      <c r="AC18" s="3">
        <v>4</v>
      </c>
      <c r="AD18" s="3">
        <v>4</v>
      </c>
      <c r="AE18" s="3">
        <v>4</v>
      </c>
      <c r="AF18" s="3">
        <v>4</v>
      </c>
      <c r="AG18" s="3">
        <v>4</v>
      </c>
      <c r="AH18" s="3">
        <v>4</v>
      </c>
      <c r="AI18" s="3" t="s">
        <v>131</v>
      </c>
    </row>
    <row r="19" spans="1:35" x14ac:dyDescent="0.2">
      <c r="A19" s="2">
        <v>44576.628870694447</v>
      </c>
      <c r="B19" s="3" t="s">
        <v>132</v>
      </c>
      <c r="C19" s="3" t="s">
        <v>37</v>
      </c>
      <c r="D19" s="3" t="s">
        <v>38</v>
      </c>
      <c r="E19" s="3" t="s">
        <v>39</v>
      </c>
      <c r="F19" s="3" t="s">
        <v>77</v>
      </c>
      <c r="G19" s="3" t="s">
        <v>41</v>
      </c>
      <c r="H19" s="3" t="s">
        <v>42</v>
      </c>
      <c r="I19" s="3">
        <v>5</v>
      </c>
      <c r="J19" s="3">
        <v>5</v>
      </c>
      <c r="K19" s="3">
        <v>5</v>
      </c>
      <c r="L19" s="3">
        <v>5</v>
      </c>
      <c r="M19" s="3">
        <v>5</v>
      </c>
      <c r="N19" s="3">
        <v>5</v>
      </c>
      <c r="O19" s="3">
        <v>5</v>
      </c>
      <c r="P19" s="3">
        <v>5</v>
      </c>
      <c r="Q19" s="3">
        <v>5</v>
      </c>
      <c r="R19" s="3">
        <v>5</v>
      </c>
      <c r="S19" s="3" t="s">
        <v>133</v>
      </c>
      <c r="T19" s="3" t="s">
        <v>43</v>
      </c>
      <c r="U19" s="3" t="s">
        <v>71</v>
      </c>
      <c r="V19" s="3" t="s">
        <v>65</v>
      </c>
      <c r="W19" s="3" t="s">
        <v>72</v>
      </c>
      <c r="X19" s="3" t="s">
        <v>99</v>
      </c>
      <c r="Y19" s="3" t="s">
        <v>67</v>
      </c>
      <c r="Z19" s="3">
        <v>5</v>
      </c>
      <c r="AA19" s="3" t="s">
        <v>134</v>
      </c>
      <c r="AC19" s="3">
        <v>4</v>
      </c>
      <c r="AD19" s="3">
        <v>5</v>
      </c>
      <c r="AE19" s="3">
        <v>4</v>
      </c>
      <c r="AF19" s="3">
        <v>5</v>
      </c>
      <c r="AG19" s="3">
        <v>5</v>
      </c>
      <c r="AH19" s="3">
        <v>4</v>
      </c>
      <c r="AI19" s="3" t="s">
        <v>135</v>
      </c>
    </row>
    <row r="20" spans="1:35" x14ac:dyDescent="0.2">
      <c r="A20" s="2">
        <v>44576.6320715162</v>
      </c>
      <c r="B20" s="3" t="s">
        <v>136</v>
      </c>
      <c r="C20" s="3" t="s">
        <v>37</v>
      </c>
      <c r="D20" s="3" t="s">
        <v>38</v>
      </c>
      <c r="F20" s="3" t="s">
        <v>77</v>
      </c>
      <c r="G20" s="3" t="s">
        <v>41</v>
      </c>
      <c r="H20" s="3" t="s">
        <v>78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3">
        <v>3</v>
      </c>
      <c r="Q20" s="3">
        <v>4</v>
      </c>
      <c r="R20" s="3">
        <v>4</v>
      </c>
      <c r="T20" s="3" t="s">
        <v>43</v>
      </c>
      <c r="U20" s="3" t="s">
        <v>45</v>
      </c>
      <c r="V20" s="3" t="s">
        <v>65</v>
      </c>
      <c r="W20" s="3" t="s">
        <v>72</v>
      </c>
      <c r="X20" s="3" t="s">
        <v>73</v>
      </c>
      <c r="Y20" s="3" t="s">
        <v>48</v>
      </c>
      <c r="Z20" s="3">
        <v>4</v>
      </c>
      <c r="AA20" s="3" t="s">
        <v>130</v>
      </c>
      <c r="AC20" s="3">
        <v>4</v>
      </c>
      <c r="AD20" s="3">
        <v>4</v>
      </c>
      <c r="AE20" s="3">
        <v>4</v>
      </c>
      <c r="AF20" s="3">
        <v>4</v>
      </c>
      <c r="AG20" s="3">
        <v>4</v>
      </c>
      <c r="AH20" s="3">
        <v>4</v>
      </c>
      <c r="AI20" s="3" t="s">
        <v>137</v>
      </c>
    </row>
    <row r="21" spans="1:35" x14ac:dyDescent="0.2">
      <c r="A21" s="2">
        <v>44576.632111099534</v>
      </c>
      <c r="B21" s="3" t="s">
        <v>138</v>
      </c>
      <c r="C21" s="3" t="s">
        <v>52</v>
      </c>
      <c r="D21" s="3" t="s">
        <v>38</v>
      </c>
      <c r="F21" s="3" t="s">
        <v>40</v>
      </c>
      <c r="G21" s="3" t="s">
        <v>41</v>
      </c>
      <c r="H21" s="3" t="s">
        <v>103</v>
      </c>
      <c r="I21" s="3">
        <v>5</v>
      </c>
      <c r="J21" s="3">
        <v>5</v>
      </c>
      <c r="K21" s="3">
        <v>5</v>
      </c>
      <c r="L21" s="3">
        <v>5</v>
      </c>
      <c r="M21" s="3">
        <v>5</v>
      </c>
      <c r="N21" s="3">
        <v>4</v>
      </c>
      <c r="O21" s="3">
        <v>4</v>
      </c>
      <c r="P21" s="3">
        <v>5</v>
      </c>
      <c r="Q21" s="3">
        <v>5</v>
      </c>
      <c r="R21" s="3">
        <v>4</v>
      </c>
      <c r="T21" s="3" t="s">
        <v>86</v>
      </c>
      <c r="U21" s="3" t="s">
        <v>45</v>
      </c>
      <c r="V21" s="3" t="s">
        <v>65</v>
      </c>
      <c r="W21" s="3" t="s">
        <v>72</v>
      </c>
      <c r="X21" s="3" t="s">
        <v>47</v>
      </c>
      <c r="Y21" s="3" t="s">
        <v>48</v>
      </c>
      <c r="Z21" s="3">
        <v>4</v>
      </c>
      <c r="AA21" s="3" t="s">
        <v>87</v>
      </c>
      <c r="AC21" s="3">
        <v>3</v>
      </c>
      <c r="AD21" s="3">
        <v>4</v>
      </c>
      <c r="AE21" s="3">
        <v>4</v>
      </c>
      <c r="AF21" s="3">
        <v>4</v>
      </c>
      <c r="AG21" s="3">
        <v>4</v>
      </c>
      <c r="AH21" s="3">
        <v>4</v>
      </c>
      <c r="AI21" s="3" t="s">
        <v>139</v>
      </c>
    </row>
    <row r="22" spans="1:35" x14ac:dyDescent="0.2">
      <c r="A22" s="2">
        <v>44576.632904375001</v>
      </c>
      <c r="B22" s="3" t="s">
        <v>140</v>
      </c>
      <c r="C22" s="3" t="s">
        <v>37</v>
      </c>
      <c r="D22" s="3" t="s">
        <v>38</v>
      </c>
      <c r="F22" s="3" t="s">
        <v>40</v>
      </c>
      <c r="G22" s="3" t="s">
        <v>41</v>
      </c>
      <c r="I22" s="3">
        <v>5</v>
      </c>
      <c r="J22" s="3">
        <v>5</v>
      </c>
      <c r="K22" s="3">
        <v>5</v>
      </c>
      <c r="L22" s="3">
        <v>5</v>
      </c>
      <c r="M22" s="3">
        <v>5</v>
      </c>
      <c r="N22" s="3">
        <v>4</v>
      </c>
      <c r="O22" s="3">
        <v>5</v>
      </c>
      <c r="P22" s="3">
        <v>4</v>
      </c>
      <c r="Q22" s="3">
        <v>4</v>
      </c>
      <c r="R22" s="3">
        <v>5</v>
      </c>
      <c r="T22" s="3" t="s">
        <v>64</v>
      </c>
      <c r="U22" s="3" t="s">
        <v>71</v>
      </c>
      <c r="V22" s="3" t="s">
        <v>45</v>
      </c>
      <c r="W22" s="3" t="s">
        <v>66</v>
      </c>
      <c r="X22" s="3" t="s">
        <v>47</v>
      </c>
      <c r="Y22" s="3" t="s">
        <v>67</v>
      </c>
      <c r="Z22" s="3">
        <v>4</v>
      </c>
      <c r="AA22" s="3" t="s">
        <v>141</v>
      </c>
      <c r="AC22" s="3">
        <v>5</v>
      </c>
      <c r="AD22" s="3">
        <v>4</v>
      </c>
      <c r="AE22" s="3">
        <v>4</v>
      </c>
      <c r="AF22" s="3">
        <v>4</v>
      </c>
      <c r="AG22" s="3">
        <v>4</v>
      </c>
      <c r="AH22" s="3">
        <v>4</v>
      </c>
      <c r="AI22" s="3" t="s">
        <v>142</v>
      </c>
    </row>
    <row r="23" spans="1:35" x14ac:dyDescent="0.2">
      <c r="A23" s="2">
        <v>44576.6380990162</v>
      </c>
      <c r="B23" s="3" t="s">
        <v>143</v>
      </c>
      <c r="C23" s="3" t="s">
        <v>37</v>
      </c>
      <c r="D23" s="3" t="s">
        <v>38</v>
      </c>
      <c r="E23" s="3" t="s">
        <v>39</v>
      </c>
      <c r="F23" s="3" t="s">
        <v>40</v>
      </c>
      <c r="G23" s="3" t="s">
        <v>41</v>
      </c>
      <c r="I23" s="3">
        <v>5</v>
      </c>
      <c r="J23" s="3">
        <v>5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3</v>
      </c>
      <c r="Q23" s="3">
        <v>3</v>
      </c>
      <c r="R23" s="3">
        <v>4</v>
      </c>
      <c r="T23" s="3" t="s">
        <v>43</v>
      </c>
      <c r="U23" s="3" t="s">
        <v>45</v>
      </c>
      <c r="V23" s="3" t="s">
        <v>65</v>
      </c>
      <c r="W23" s="3" t="s">
        <v>46</v>
      </c>
      <c r="X23" s="3" t="s">
        <v>47</v>
      </c>
      <c r="Y23" s="3" t="s">
        <v>67</v>
      </c>
      <c r="Z23" s="3">
        <v>4</v>
      </c>
      <c r="AA23" s="3" t="s">
        <v>144</v>
      </c>
      <c r="AC23" s="3">
        <v>4</v>
      </c>
      <c r="AD23" s="3">
        <v>3</v>
      </c>
      <c r="AE23" s="3">
        <v>4</v>
      </c>
      <c r="AF23" s="3">
        <v>4</v>
      </c>
      <c r="AG23" s="3">
        <v>4</v>
      </c>
      <c r="AH23" s="3">
        <v>4</v>
      </c>
      <c r="AI23" s="3" t="s">
        <v>145</v>
      </c>
    </row>
    <row r="24" spans="1:35" x14ac:dyDescent="0.2">
      <c r="A24" s="2">
        <v>44576.638791886573</v>
      </c>
      <c r="B24" s="3" t="s">
        <v>146</v>
      </c>
      <c r="C24" s="3" t="s">
        <v>52</v>
      </c>
      <c r="D24" s="3" t="s">
        <v>38</v>
      </c>
      <c r="F24" s="3" t="s">
        <v>40</v>
      </c>
      <c r="G24" s="3" t="s">
        <v>41</v>
      </c>
      <c r="H24" s="3" t="s">
        <v>42</v>
      </c>
      <c r="I24" s="3">
        <v>5</v>
      </c>
      <c r="J24" s="3">
        <v>4</v>
      </c>
      <c r="K24" s="3">
        <v>5</v>
      </c>
      <c r="L24" s="3">
        <v>5</v>
      </c>
      <c r="M24" s="3">
        <v>5</v>
      </c>
      <c r="N24" s="3">
        <v>5</v>
      </c>
      <c r="O24" s="3">
        <v>4</v>
      </c>
      <c r="P24" s="3">
        <v>5</v>
      </c>
      <c r="Q24" s="3">
        <v>4</v>
      </c>
      <c r="R24" s="3">
        <v>4</v>
      </c>
      <c r="T24" s="3" t="s">
        <v>43</v>
      </c>
      <c r="U24" s="3" t="s">
        <v>71</v>
      </c>
      <c r="V24" s="3" t="s">
        <v>45</v>
      </c>
      <c r="W24" s="3" t="s">
        <v>72</v>
      </c>
      <c r="X24" s="3" t="s">
        <v>99</v>
      </c>
      <c r="Y24" s="3" t="s">
        <v>48</v>
      </c>
      <c r="Z24" s="3">
        <v>5</v>
      </c>
      <c r="AA24" s="3" t="s">
        <v>104</v>
      </c>
      <c r="AC24" s="3">
        <v>4</v>
      </c>
      <c r="AD24" s="3">
        <v>5</v>
      </c>
      <c r="AE24" s="3">
        <v>4</v>
      </c>
      <c r="AF24" s="3">
        <v>4</v>
      </c>
      <c r="AG24" s="3">
        <v>4</v>
      </c>
      <c r="AH24" s="3">
        <v>4</v>
      </c>
      <c r="AI24" s="3" t="s">
        <v>128</v>
      </c>
    </row>
    <row r="25" spans="1:35" x14ac:dyDescent="0.2">
      <c r="A25" s="2">
        <v>44576.641361122689</v>
      </c>
      <c r="B25" s="3" t="s">
        <v>147</v>
      </c>
      <c r="C25" s="3" t="s">
        <v>37</v>
      </c>
      <c r="D25" s="3" t="s">
        <v>121</v>
      </c>
      <c r="E25" s="3" t="s">
        <v>39</v>
      </c>
      <c r="F25" s="3" t="s">
        <v>40</v>
      </c>
      <c r="G25" s="3" t="s">
        <v>41</v>
      </c>
      <c r="H25" s="3" t="s">
        <v>92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>
        <v>4</v>
      </c>
      <c r="O25" s="3">
        <v>4</v>
      </c>
      <c r="P25" s="3">
        <v>4</v>
      </c>
      <c r="Q25" s="3">
        <v>4</v>
      </c>
      <c r="R25" s="3">
        <v>4</v>
      </c>
      <c r="T25" s="3" t="s">
        <v>43</v>
      </c>
      <c r="U25" s="3" t="s">
        <v>44</v>
      </c>
      <c r="V25" s="3" t="s">
        <v>45</v>
      </c>
      <c r="W25" s="3" t="s">
        <v>72</v>
      </c>
      <c r="X25" s="3" t="s">
        <v>47</v>
      </c>
      <c r="Y25" s="3" t="s">
        <v>48</v>
      </c>
      <c r="Z25" s="3">
        <v>5</v>
      </c>
      <c r="AA25" s="3" t="s">
        <v>148</v>
      </c>
      <c r="AC25" s="3">
        <v>4</v>
      </c>
      <c r="AD25" s="3">
        <v>4</v>
      </c>
      <c r="AE25" s="3">
        <v>4</v>
      </c>
      <c r="AF25" s="3">
        <v>4</v>
      </c>
      <c r="AG25" s="3">
        <v>4</v>
      </c>
      <c r="AH25" s="3">
        <v>4</v>
      </c>
      <c r="AI25" s="3" t="s">
        <v>149</v>
      </c>
    </row>
    <row r="26" spans="1:35" x14ac:dyDescent="0.2">
      <c r="A26" s="2">
        <v>44576.641732453703</v>
      </c>
      <c r="B26" s="3" t="s">
        <v>150</v>
      </c>
      <c r="C26" s="3" t="s">
        <v>37</v>
      </c>
      <c r="D26" s="3" t="s">
        <v>38</v>
      </c>
      <c r="F26" s="3" t="s">
        <v>40</v>
      </c>
      <c r="G26" s="3" t="s">
        <v>41</v>
      </c>
      <c r="I26" s="3">
        <v>4</v>
      </c>
      <c r="J26" s="3">
        <v>4</v>
      </c>
      <c r="K26" s="3">
        <v>5</v>
      </c>
      <c r="L26" s="3">
        <v>5</v>
      </c>
      <c r="M26" s="3">
        <v>4</v>
      </c>
      <c r="N26" s="3">
        <v>4</v>
      </c>
      <c r="O26" s="3">
        <v>4</v>
      </c>
      <c r="P26" s="3">
        <v>4</v>
      </c>
      <c r="Q26" s="3">
        <v>4</v>
      </c>
      <c r="R26" s="3">
        <v>4</v>
      </c>
      <c r="T26" s="3" t="s">
        <v>86</v>
      </c>
      <c r="U26" s="3" t="s">
        <v>45</v>
      </c>
      <c r="V26" s="3" t="s">
        <v>45</v>
      </c>
      <c r="W26" s="3" t="s">
        <v>72</v>
      </c>
      <c r="X26" s="3" t="s">
        <v>73</v>
      </c>
      <c r="Y26" s="3" t="s">
        <v>67</v>
      </c>
      <c r="Z26" s="3">
        <v>4</v>
      </c>
      <c r="AA26" s="3" t="s">
        <v>151</v>
      </c>
      <c r="AC26" s="3">
        <v>3</v>
      </c>
      <c r="AD26" s="3">
        <v>3</v>
      </c>
      <c r="AE26" s="3">
        <v>3</v>
      </c>
      <c r="AF26" s="3">
        <v>3</v>
      </c>
      <c r="AG26" s="3">
        <v>4</v>
      </c>
      <c r="AH26" s="3">
        <v>5</v>
      </c>
      <c r="AI26" s="3" t="s">
        <v>152</v>
      </c>
    </row>
    <row r="27" spans="1:35" x14ac:dyDescent="0.2">
      <c r="A27" s="2">
        <v>44576.643586307866</v>
      </c>
      <c r="B27" s="3" t="s">
        <v>153</v>
      </c>
      <c r="C27" s="3" t="s">
        <v>37</v>
      </c>
      <c r="D27" s="3" t="s">
        <v>38</v>
      </c>
      <c r="E27" s="3" t="s">
        <v>39</v>
      </c>
      <c r="F27" s="3" t="s">
        <v>154</v>
      </c>
      <c r="G27" s="3" t="s">
        <v>41</v>
      </c>
      <c r="I27" s="3">
        <v>4</v>
      </c>
      <c r="J27" s="3">
        <v>4</v>
      </c>
      <c r="K27" s="3">
        <v>3</v>
      </c>
      <c r="L27" s="3">
        <v>3</v>
      </c>
      <c r="M27" s="3">
        <v>4</v>
      </c>
      <c r="N27" s="3">
        <v>4</v>
      </c>
      <c r="O27" s="3">
        <v>3</v>
      </c>
      <c r="P27" s="3">
        <v>3</v>
      </c>
      <c r="Q27" s="3">
        <v>3</v>
      </c>
      <c r="R27" s="3">
        <v>3</v>
      </c>
      <c r="T27" s="3" t="s">
        <v>57</v>
      </c>
      <c r="U27" s="3" t="s">
        <v>71</v>
      </c>
      <c r="V27" s="3" t="s">
        <v>65</v>
      </c>
      <c r="W27" s="3" t="s">
        <v>58</v>
      </c>
      <c r="X27" s="3" t="s">
        <v>47</v>
      </c>
      <c r="Y27" s="3" t="s">
        <v>59</v>
      </c>
      <c r="Z27" s="3">
        <v>3</v>
      </c>
      <c r="AA27" s="3" t="s">
        <v>155</v>
      </c>
      <c r="AB27" s="3" t="s">
        <v>156</v>
      </c>
      <c r="AC27" s="3">
        <v>3</v>
      </c>
      <c r="AD27" s="3">
        <v>3</v>
      </c>
      <c r="AE27" s="3">
        <v>3</v>
      </c>
      <c r="AF27" s="3">
        <v>3</v>
      </c>
      <c r="AG27" s="3">
        <v>3</v>
      </c>
      <c r="AH27" s="3">
        <v>3</v>
      </c>
      <c r="AI27" s="3" t="s">
        <v>157</v>
      </c>
    </row>
    <row r="28" spans="1:35" x14ac:dyDescent="0.2">
      <c r="A28" s="2">
        <v>44576.643836284726</v>
      </c>
      <c r="B28" s="3" t="s">
        <v>158</v>
      </c>
      <c r="C28" s="3" t="s">
        <v>37</v>
      </c>
      <c r="D28" s="3" t="s">
        <v>38</v>
      </c>
      <c r="E28" s="3" t="s">
        <v>39</v>
      </c>
      <c r="F28" s="3" t="s">
        <v>40</v>
      </c>
      <c r="G28" s="3" t="s">
        <v>41</v>
      </c>
      <c r="H28" s="3" t="s">
        <v>92</v>
      </c>
      <c r="I28" s="3">
        <v>5</v>
      </c>
      <c r="J28" s="3">
        <v>5</v>
      </c>
      <c r="K28" s="3">
        <v>5</v>
      </c>
      <c r="L28" s="3">
        <v>5</v>
      </c>
      <c r="M28" s="3">
        <v>5</v>
      </c>
      <c r="N28" s="3">
        <v>5</v>
      </c>
      <c r="O28" s="3">
        <v>4</v>
      </c>
      <c r="P28" s="3">
        <v>4</v>
      </c>
      <c r="Q28" s="3">
        <v>3</v>
      </c>
      <c r="R28" s="3">
        <v>4</v>
      </c>
      <c r="T28" s="3" t="s">
        <v>43</v>
      </c>
      <c r="U28" s="3" t="s">
        <v>71</v>
      </c>
      <c r="V28" s="3" t="s">
        <v>65</v>
      </c>
      <c r="W28" s="3" t="s">
        <v>46</v>
      </c>
      <c r="X28" s="3" t="s">
        <v>47</v>
      </c>
      <c r="Y28" s="3" t="s">
        <v>59</v>
      </c>
      <c r="Z28" s="3">
        <v>5</v>
      </c>
      <c r="AA28" s="3" t="s">
        <v>125</v>
      </c>
      <c r="AC28" s="3">
        <v>5</v>
      </c>
      <c r="AD28" s="3">
        <v>5</v>
      </c>
      <c r="AE28" s="3">
        <v>5</v>
      </c>
      <c r="AF28" s="3">
        <v>5</v>
      </c>
      <c r="AG28" s="3">
        <v>5</v>
      </c>
      <c r="AH28" s="3">
        <v>5</v>
      </c>
      <c r="AI28" s="3" t="s">
        <v>159</v>
      </c>
    </row>
    <row r="29" spans="1:35" x14ac:dyDescent="0.2">
      <c r="A29" s="2">
        <v>44576.646525555552</v>
      </c>
      <c r="B29" s="3" t="s">
        <v>160</v>
      </c>
      <c r="C29" s="3" t="s">
        <v>37</v>
      </c>
      <c r="D29" s="3" t="s">
        <v>38</v>
      </c>
      <c r="F29" s="3" t="s">
        <v>40</v>
      </c>
      <c r="G29" s="3" t="s">
        <v>41</v>
      </c>
      <c r="H29" s="3" t="s">
        <v>42</v>
      </c>
      <c r="I29" s="3">
        <v>3</v>
      </c>
      <c r="J29" s="3">
        <v>3</v>
      </c>
      <c r="K29" s="3">
        <v>3</v>
      </c>
      <c r="L29" s="3">
        <v>3</v>
      </c>
      <c r="M29" s="3">
        <v>3</v>
      </c>
      <c r="N29" s="3">
        <v>4</v>
      </c>
      <c r="O29" s="3">
        <v>3</v>
      </c>
      <c r="P29" s="3">
        <v>3</v>
      </c>
      <c r="Q29" s="3">
        <v>3</v>
      </c>
      <c r="R29" s="3">
        <v>3</v>
      </c>
      <c r="T29" s="3" t="s">
        <v>43</v>
      </c>
      <c r="U29" s="3" t="s">
        <v>45</v>
      </c>
      <c r="V29" s="3" t="s">
        <v>45</v>
      </c>
      <c r="W29" s="3" t="s">
        <v>72</v>
      </c>
      <c r="X29" s="3" t="s">
        <v>99</v>
      </c>
      <c r="Y29" s="3" t="s">
        <v>67</v>
      </c>
      <c r="Z29" s="3">
        <v>3</v>
      </c>
      <c r="AA29" s="3" t="s">
        <v>161</v>
      </c>
      <c r="AC29" s="3">
        <v>3</v>
      </c>
      <c r="AD29" s="3">
        <v>3</v>
      </c>
      <c r="AE29" s="3">
        <v>3</v>
      </c>
      <c r="AF29" s="3">
        <v>3</v>
      </c>
      <c r="AG29" s="3">
        <v>3</v>
      </c>
      <c r="AH29" s="3">
        <v>3</v>
      </c>
      <c r="AI29" s="3" t="s">
        <v>50</v>
      </c>
    </row>
    <row r="30" spans="1:35" x14ac:dyDescent="0.2">
      <c r="A30" s="2">
        <v>44576.651680625</v>
      </c>
      <c r="B30" s="3" t="s">
        <v>162</v>
      </c>
      <c r="C30" s="3" t="s">
        <v>37</v>
      </c>
      <c r="D30" s="3" t="s">
        <v>38</v>
      </c>
      <c r="F30" s="3" t="s">
        <v>40</v>
      </c>
      <c r="G30" s="3" t="s">
        <v>41</v>
      </c>
      <c r="I30" s="3">
        <v>5</v>
      </c>
      <c r="J30" s="3">
        <v>5</v>
      </c>
      <c r="K30" s="3">
        <v>5</v>
      </c>
      <c r="L30" s="3">
        <v>5</v>
      </c>
      <c r="M30" s="3">
        <v>5</v>
      </c>
      <c r="N30" s="3">
        <v>5</v>
      </c>
      <c r="O30" s="3">
        <v>5</v>
      </c>
      <c r="P30" s="3">
        <v>5</v>
      </c>
      <c r="Q30" s="3">
        <v>5</v>
      </c>
      <c r="R30" s="3">
        <v>5</v>
      </c>
      <c r="T30" s="3" t="s">
        <v>86</v>
      </c>
      <c r="U30" s="3" t="s">
        <v>45</v>
      </c>
      <c r="V30" s="3" t="s">
        <v>65</v>
      </c>
      <c r="W30" s="3" t="s">
        <v>46</v>
      </c>
      <c r="X30" s="3" t="s">
        <v>73</v>
      </c>
      <c r="Y30" s="3" t="s">
        <v>114</v>
      </c>
      <c r="Z30" s="3">
        <v>5</v>
      </c>
      <c r="AA30" s="3" t="s">
        <v>163</v>
      </c>
      <c r="AC30" s="3">
        <v>3</v>
      </c>
      <c r="AD30" s="3">
        <v>5</v>
      </c>
      <c r="AE30" s="3">
        <v>4</v>
      </c>
      <c r="AF30" s="3">
        <v>4</v>
      </c>
      <c r="AG30" s="3">
        <v>4</v>
      </c>
      <c r="AH30" s="3">
        <v>5</v>
      </c>
      <c r="AI30" s="3" t="s">
        <v>164</v>
      </c>
    </row>
    <row r="31" spans="1:35" x14ac:dyDescent="0.2">
      <c r="A31" s="2">
        <v>44576.659154236113</v>
      </c>
      <c r="B31" s="3" t="s">
        <v>165</v>
      </c>
      <c r="C31" s="3" t="s">
        <v>52</v>
      </c>
      <c r="D31" s="3" t="s">
        <v>38</v>
      </c>
      <c r="E31" s="3" t="s">
        <v>39</v>
      </c>
      <c r="F31" s="3" t="s">
        <v>113</v>
      </c>
      <c r="G31" s="3" t="s">
        <v>41</v>
      </c>
      <c r="H31" s="3" t="s">
        <v>92</v>
      </c>
      <c r="I31" s="3">
        <v>5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3</v>
      </c>
      <c r="P31" s="3">
        <v>3</v>
      </c>
      <c r="Q31" s="3">
        <v>4</v>
      </c>
      <c r="R31" s="3">
        <v>4</v>
      </c>
      <c r="T31" s="3" t="s">
        <v>43</v>
      </c>
      <c r="U31" s="3" t="s">
        <v>44</v>
      </c>
      <c r="V31" s="3" t="s">
        <v>65</v>
      </c>
      <c r="W31" s="3" t="s">
        <v>58</v>
      </c>
      <c r="X31" s="3" t="s">
        <v>47</v>
      </c>
      <c r="Y31" s="3" t="s">
        <v>59</v>
      </c>
      <c r="Z31" s="3">
        <v>4</v>
      </c>
      <c r="AA31" s="3" t="s">
        <v>125</v>
      </c>
      <c r="AC31" s="3">
        <v>4</v>
      </c>
      <c r="AD31" s="3">
        <v>4</v>
      </c>
      <c r="AE31" s="3">
        <v>3</v>
      </c>
      <c r="AF31" s="3">
        <v>4</v>
      </c>
      <c r="AG31" s="3">
        <v>4</v>
      </c>
      <c r="AH31" s="3">
        <v>4</v>
      </c>
      <c r="AI31" s="3" t="s">
        <v>166</v>
      </c>
    </row>
    <row r="32" spans="1:35" x14ac:dyDescent="0.2">
      <c r="A32" s="2">
        <v>44576.760458530094</v>
      </c>
      <c r="B32" s="3" t="s">
        <v>167</v>
      </c>
      <c r="C32" s="3" t="s">
        <v>52</v>
      </c>
      <c r="D32" s="3" t="s">
        <v>38</v>
      </c>
      <c r="F32" s="3" t="s">
        <v>77</v>
      </c>
      <c r="G32" s="3" t="s">
        <v>41</v>
      </c>
      <c r="H32" s="3" t="s">
        <v>168</v>
      </c>
      <c r="I32" s="3">
        <v>5</v>
      </c>
      <c r="J32" s="3">
        <v>5</v>
      </c>
      <c r="K32" s="3">
        <v>5</v>
      </c>
      <c r="L32" s="3">
        <v>5</v>
      </c>
      <c r="M32" s="3">
        <v>5</v>
      </c>
      <c r="N32" s="3">
        <v>5</v>
      </c>
      <c r="O32" s="3">
        <v>5</v>
      </c>
      <c r="P32" s="3">
        <v>5</v>
      </c>
      <c r="Q32" s="3">
        <v>5</v>
      </c>
      <c r="R32" s="3">
        <v>5</v>
      </c>
      <c r="T32" s="3" t="s">
        <v>43</v>
      </c>
      <c r="U32" s="3" t="s">
        <v>44</v>
      </c>
      <c r="V32" s="3" t="s">
        <v>44</v>
      </c>
      <c r="W32" s="3" t="s">
        <v>72</v>
      </c>
      <c r="X32" s="3" t="s">
        <v>99</v>
      </c>
      <c r="Y32" s="3" t="s">
        <v>67</v>
      </c>
      <c r="Z32" s="3">
        <v>4</v>
      </c>
      <c r="AA32" s="3" t="s">
        <v>130</v>
      </c>
      <c r="AC32" s="3">
        <v>5</v>
      </c>
      <c r="AD32" s="3">
        <v>4</v>
      </c>
      <c r="AE32" s="3">
        <v>4</v>
      </c>
      <c r="AF32" s="3">
        <v>4</v>
      </c>
      <c r="AG32" s="3">
        <v>4</v>
      </c>
      <c r="AH32" s="3">
        <v>4</v>
      </c>
      <c r="AI32" s="3" t="s">
        <v>169</v>
      </c>
    </row>
    <row r="33" spans="1:36" x14ac:dyDescent="0.2">
      <c r="A33" s="2">
        <v>44576.762780428238</v>
      </c>
      <c r="B33" s="3" t="s">
        <v>170</v>
      </c>
      <c r="C33" s="3" t="s">
        <v>37</v>
      </c>
      <c r="D33" s="3" t="s">
        <v>38</v>
      </c>
      <c r="E33" s="3" t="s">
        <v>39</v>
      </c>
      <c r="F33" s="3" t="s">
        <v>40</v>
      </c>
      <c r="G33" s="3" t="s">
        <v>41</v>
      </c>
      <c r="H33" s="3" t="s">
        <v>103</v>
      </c>
      <c r="I33" s="3">
        <v>5</v>
      </c>
      <c r="J33" s="3">
        <v>5</v>
      </c>
      <c r="K33" s="3">
        <v>4</v>
      </c>
      <c r="L33" s="3">
        <v>4</v>
      </c>
      <c r="M33" s="3">
        <v>5</v>
      </c>
      <c r="N33" s="3">
        <v>5</v>
      </c>
      <c r="O33" s="3">
        <v>4</v>
      </c>
      <c r="P33" s="3">
        <v>5</v>
      </c>
      <c r="Q33" s="3">
        <v>5</v>
      </c>
      <c r="R33" s="3">
        <v>4</v>
      </c>
      <c r="T33" s="3" t="s">
        <v>64</v>
      </c>
      <c r="U33" s="3" t="s">
        <v>44</v>
      </c>
      <c r="V33" s="3" t="s">
        <v>71</v>
      </c>
      <c r="W33" s="3" t="s">
        <v>58</v>
      </c>
      <c r="X33" s="3" t="s">
        <v>94</v>
      </c>
      <c r="Y33" s="3" t="s">
        <v>67</v>
      </c>
      <c r="Z33" s="3">
        <v>5</v>
      </c>
      <c r="AA33" s="3" t="s">
        <v>171</v>
      </c>
      <c r="AB33" s="3" t="s">
        <v>172</v>
      </c>
      <c r="AC33" s="3">
        <v>5</v>
      </c>
      <c r="AD33" s="3">
        <v>4</v>
      </c>
      <c r="AE33" s="3">
        <v>5</v>
      </c>
      <c r="AF33" s="3">
        <v>5</v>
      </c>
      <c r="AG33" s="3">
        <v>4</v>
      </c>
      <c r="AH33" s="3">
        <v>5</v>
      </c>
      <c r="AI33" s="3" t="s">
        <v>145</v>
      </c>
      <c r="AJ33" s="3" t="s">
        <v>173</v>
      </c>
    </row>
    <row r="34" spans="1:36" x14ac:dyDescent="0.2">
      <c r="A34" s="2">
        <v>44576.825622800927</v>
      </c>
      <c r="B34" s="3" t="s">
        <v>174</v>
      </c>
      <c r="C34" s="3" t="s">
        <v>37</v>
      </c>
      <c r="D34" s="3" t="s">
        <v>38</v>
      </c>
      <c r="F34" s="3" t="s">
        <v>77</v>
      </c>
      <c r="G34" s="3" t="s">
        <v>41</v>
      </c>
      <c r="H34" s="3" t="s">
        <v>92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3</v>
      </c>
      <c r="Q34" s="3">
        <v>3</v>
      </c>
      <c r="R34" s="3">
        <v>4</v>
      </c>
      <c r="T34" s="3" t="s">
        <v>86</v>
      </c>
      <c r="U34" s="3" t="s">
        <v>44</v>
      </c>
      <c r="V34" s="3" t="s">
        <v>45</v>
      </c>
      <c r="W34" s="3" t="s">
        <v>46</v>
      </c>
      <c r="X34" s="3" t="s">
        <v>73</v>
      </c>
      <c r="Y34" s="3" t="s">
        <v>67</v>
      </c>
      <c r="Z34" s="3">
        <v>5</v>
      </c>
      <c r="AA34" s="3" t="s">
        <v>151</v>
      </c>
      <c r="AC34" s="3">
        <v>3</v>
      </c>
      <c r="AD34" s="3">
        <v>4</v>
      </c>
      <c r="AE34" s="3">
        <v>4</v>
      </c>
      <c r="AF34" s="3">
        <v>5</v>
      </c>
      <c r="AG34" s="3">
        <v>5</v>
      </c>
      <c r="AH34" s="3">
        <v>5</v>
      </c>
      <c r="AI34" s="3" t="s">
        <v>175</v>
      </c>
    </row>
    <row r="35" spans="1:36" x14ac:dyDescent="0.2">
      <c r="A35" s="2">
        <v>44577.379236064815</v>
      </c>
      <c r="B35" s="3" t="s">
        <v>176</v>
      </c>
      <c r="C35" s="3" t="s">
        <v>37</v>
      </c>
      <c r="D35" s="3" t="s">
        <v>38</v>
      </c>
      <c r="F35" s="3" t="s">
        <v>124</v>
      </c>
      <c r="G35" s="3" t="s">
        <v>63</v>
      </c>
      <c r="I35" s="3">
        <v>5</v>
      </c>
      <c r="J35" s="3">
        <v>5</v>
      </c>
      <c r="K35" s="3">
        <v>5</v>
      </c>
      <c r="L35" s="3">
        <v>5</v>
      </c>
      <c r="M35" s="3">
        <v>5</v>
      </c>
      <c r="N35" s="3">
        <v>5</v>
      </c>
      <c r="O35" s="3">
        <v>5</v>
      </c>
      <c r="P35" s="3">
        <v>5</v>
      </c>
      <c r="Q35" s="3">
        <v>5</v>
      </c>
      <c r="R35" s="3">
        <v>5</v>
      </c>
      <c r="T35" s="3" t="s">
        <v>64</v>
      </c>
      <c r="U35" s="3" t="s">
        <v>45</v>
      </c>
      <c r="V35" s="3" t="s">
        <v>65</v>
      </c>
      <c r="W35" s="3" t="s">
        <v>66</v>
      </c>
      <c r="X35" s="3" t="s">
        <v>47</v>
      </c>
      <c r="Y35" s="3" t="s">
        <v>67</v>
      </c>
      <c r="Z35" s="3">
        <v>5</v>
      </c>
      <c r="AA35" s="3" t="s">
        <v>177</v>
      </c>
      <c r="AC35" s="3">
        <v>5</v>
      </c>
      <c r="AD35" s="3">
        <v>5</v>
      </c>
      <c r="AE35" s="3">
        <v>5</v>
      </c>
      <c r="AF35" s="3">
        <v>5</v>
      </c>
      <c r="AG35" s="3">
        <v>5</v>
      </c>
      <c r="AH35" s="3">
        <v>5</v>
      </c>
      <c r="AI35" s="3" t="s">
        <v>178</v>
      </c>
    </row>
    <row r="36" spans="1:36" x14ac:dyDescent="0.2">
      <c r="A36" s="2">
        <v>44585.566032361108</v>
      </c>
      <c r="B36" s="3" t="s">
        <v>179</v>
      </c>
      <c r="C36" s="3" t="s">
        <v>37</v>
      </c>
      <c r="D36" s="3" t="s">
        <v>121</v>
      </c>
      <c r="E36" s="3" t="s">
        <v>39</v>
      </c>
      <c r="F36" s="3" t="s">
        <v>113</v>
      </c>
      <c r="G36" s="3" t="s">
        <v>41</v>
      </c>
      <c r="H36" s="3" t="s">
        <v>92</v>
      </c>
      <c r="I36" s="3">
        <v>5</v>
      </c>
      <c r="J36" s="3">
        <v>4</v>
      </c>
      <c r="K36" s="3">
        <v>5</v>
      </c>
      <c r="L36" s="3">
        <v>5</v>
      </c>
      <c r="M36" s="3">
        <v>4</v>
      </c>
      <c r="N36" s="3">
        <v>5</v>
      </c>
      <c r="O36" s="3">
        <v>5</v>
      </c>
      <c r="P36" s="3">
        <v>4</v>
      </c>
      <c r="Q36" s="3">
        <v>4</v>
      </c>
      <c r="R36" s="3">
        <v>5</v>
      </c>
      <c r="T36" s="3" t="s">
        <v>43</v>
      </c>
      <c r="U36" s="3" t="s">
        <v>71</v>
      </c>
      <c r="V36" s="3" t="s">
        <v>45</v>
      </c>
      <c r="W36" s="3" t="s">
        <v>58</v>
      </c>
      <c r="X36" s="3" t="s">
        <v>47</v>
      </c>
      <c r="Y36" s="3" t="s">
        <v>59</v>
      </c>
      <c r="Z36" s="3">
        <v>5</v>
      </c>
      <c r="AA36" s="3" t="s">
        <v>180</v>
      </c>
      <c r="AC36" s="3">
        <v>4</v>
      </c>
      <c r="AD36" s="3">
        <v>5</v>
      </c>
      <c r="AE36" s="3">
        <v>5</v>
      </c>
      <c r="AF36" s="3">
        <v>5</v>
      </c>
      <c r="AG36" s="3">
        <v>5</v>
      </c>
      <c r="AH36" s="3">
        <v>5</v>
      </c>
      <c r="AI36" s="3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J4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42" width="21.5703125" customWidth="1"/>
  </cols>
  <sheetData>
    <row r="1" spans="1:3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">
      <c r="A2" s="2">
        <v>44576.417401145838</v>
      </c>
      <c r="B2" s="3" t="s">
        <v>181</v>
      </c>
      <c r="C2" s="3" t="s">
        <v>37</v>
      </c>
      <c r="D2" s="3" t="s">
        <v>38</v>
      </c>
      <c r="F2" s="3" t="s">
        <v>77</v>
      </c>
      <c r="G2" s="3" t="s">
        <v>41</v>
      </c>
      <c r="H2" s="3" t="s">
        <v>42</v>
      </c>
      <c r="I2" s="3">
        <v>5</v>
      </c>
      <c r="J2" s="3">
        <v>5</v>
      </c>
      <c r="K2" s="3">
        <v>5</v>
      </c>
      <c r="L2" s="3">
        <v>4</v>
      </c>
      <c r="M2" s="3">
        <v>4</v>
      </c>
      <c r="N2" s="3">
        <v>5</v>
      </c>
      <c r="O2" s="3">
        <v>4</v>
      </c>
      <c r="P2" s="3">
        <v>5</v>
      </c>
      <c r="Q2" s="3">
        <v>4</v>
      </c>
      <c r="R2" s="3">
        <v>5</v>
      </c>
      <c r="T2" s="3" t="s">
        <v>43</v>
      </c>
      <c r="U2" s="3" t="s">
        <v>44</v>
      </c>
      <c r="V2" s="3" t="s">
        <v>45</v>
      </c>
      <c r="W2" s="3" t="s">
        <v>72</v>
      </c>
      <c r="X2" s="3" t="s">
        <v>47</v>
      </c>
      <c r="Y2" s="3" t="s">
        <v>67</v>
      </c>
      <c r="Z2" s="3">
        <v>5</v>
      </c>
      <c r="AA2" s="3" t="s">
        <v>182</v>
      </c>
      <c r="AC2" s="3">
        <v>5</v>
      </c>
      <c r="AD2" s="3">
        <v>5</v>
      </c>
      <c r="AE2" s="3">
        <v>5</v>
      </c>
      <c r="AF2" s="3">
        <v>5</v>
      </c>
      <c r="AG2" s="3">
        <v>5</v>
      </c>
      <c r="AH2" s="3">
        <v>5</v>
      </c>
      <c r="AI2" s="3" t="s">
        <v>183</v>
      </c>
    </row>
    <row r="3" spans="1:36" x14ac:dyDescent="0.2">
      <c r="A3" s="2">
        <v>44576.418091446758</v>
      </c>
      <c r="B3" s="3" t="s">
        <v>181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I3" s="3">
        <v>5</v>
      </c>
      <c r="J3" s="3">
        <v>5</v>
      </c>
      <c r="K3" s="3">
        <v>4</v>
      </c>
      <c r="L3" s="3">
        <v>4</v>
      </c>
      <c r="M3" s="3">
        <v>4</v>
      </c>
      <c r="N3" s="3">
        <v>5</v>
      </c>
      <c r="O3" s="3">
        <v>5</v>
      </c>
      <c r="P3" s="3">
        <v>4</v>
      </c>
      <c r="Q3" s="3">
        <v>4</v>
      </c>
      <c r="R3" s="3">
        <v>4</v>
      </c>
      <c r="T3" s="3" t="s">
        <v>57</v>
      </c>
      <c r="U3" s="3" t="s">
        <v>44</v>
      </c>
      <c r="V3" s="3" t="s">
        <v>45</v>
      </c>
      <c r="W3" s="3" t="s">
        <v>58</v>
      </c>
      <c r="X3" s="3" t="s">
        <v>47</v>
      </c>
      <c r="Y3" s="3" t="s">
        <v>59</v>
      </c>
      <c r="Z3" s="3">
        <v>5</v>
      </c>
      <c r="AA3" s="3" t="s">
        <v>60</v>
      </c>
      <c r="AC3" s="3">
        <v>4</v>
      </c>
      <c r="AD3" s="3">
        <v>4</v>
      </c>
      <c r="AE3" s="3">
        <v>4</v>
      </c>
      <c r="AF3" s="3">
        <v>4</v>
      </c>
      <c r="AG3" s="3">
        <v>5</v>
      </c>
      <c r="AH3" s="3">
        <v>4</v>
      </c>
      <c r="AI3" s="3" t="s">
        <v>169</v>
      </c>
    </row>
    <row r="4" spans="1:36" x14ac:dyDescent="0.2">
      <c r="A4" s="2">
        <v>44576.431240474536</v>
      </c>
      <c r="B4" s="3" t="s">
        <v>181</v>
      </c>
      <c r="C4" s="3" t="s">
        <v>37</v>
      </c>
      <c r="D4" s="3" t="s">
        <v>38</v>
      </c>
      <c r="F4" s="3" t="s">
        <v>40</v>
      </c>
      <c r="G4" s="3" t="s">
        <v>41</v>
      </c>
      <c r="H4" s="3" t="s">
        <v>42</v>
      </c>
      <c r="I4" s="3">
        <v>5</v>
      </c>
      <c r="J4" s="3">
        <v>5</v>
      </c>
      <c r="K4" s="3">
        <v>5</v>
      </c>
      <c r="L4" s="3">
        <v>4</v>
      </c>
      <c r="M4" s="3">
        <v>5</v>
      </c>
      <c r="N4" s="3">
        <v>5</v>
      </c>
      <c r="O4" s="3">
        <v>4</v>
      </c>
      <c r="P4" s="3">
        <v>4</v>
      </c>
      <c r="Q4" s="3">
        <v>4</v>
      </c>
      <c r="R4" s="3">
        <v>5</v>
      </c>
      <c r="T4" s="3" t="s">
        <v>43</v>
      </c>
      <c r="U4" s="3" t="s">
        <v>44</v>
      </c>
      <c r="V4" s="3" t="s">
        <v>45</v>
      </c>
      <c r="W4" s="3" t="s">
        <v>72</v>
      </c>
      <c r="X4" s="3" t="s">
        <v>73</v>
      </c>
      <c r="Y4" s="3" t="s">
        <v>48</v>
      </c>
      <c r="Z4" s="3">
        <v>4</v>
      </c>
      <c r="AA4" s="3" t="s">
        <v>87</v>
      </c>
      <c r="AC4" s="3">
        <v>4</v>
      </c>
      <c r="AD4" s="3">
        <v>3</v>
      </c>
      <c r="AE4" s="3">
        <v>4</v>
      </c>
      <c r="AF4" s="3">
        <v>4</v>
      </c>
      <c r="AG4" s="3">
        <v>4</v>
      </c>
      <c r="AH4" s="3">
        <v>4</v>
      </c>
      <c r="AI4" s="3" t="s">
        <v>184</v>
      </c>
    </row>
    <row r="5" spans="1:36" x14ac:dyDescent="0.2">
      <c r="A5" s="2">
        <v>44576.431311701388</v>
      </c>
      <c r="B5" s="3" t="s">
        <v>181</v>
      </c>
      <c r="C5" s="3" t="s">
        <v>52</v>
      </c>
      <c r="D5" s="3" t="s">
        <v>38</v>
      </c>
      <c r="F5" s="3" t="s">
        <v>77</v>
      </c>
      <c r="G5" s="3" t="s">
        <v>41</v>
      </c>
      <c r="H5" s="3" t="s">
        <v>168</v>
      </c>
      <c r="I5" s="3">
        <v>5</v>
      </c>
      <c r="J5" s="3">
        <v>4</v>
      </c>
      <c r="K5" s="3">
        <v>4</v>
      </c>
      <c r="L5" s="3">
        <v>5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T5" s="3" t="s">
        <v>43</v>
      </c>
      <c r="U5" s="3" t="s">
        <v>44</v>
      </c>
      <c r="V5" s="3" t="s">
        <v>44</v>
      </c>
      <c r="W5" s="3" t="s">
        <v>72</v>
      </c>
      <c r="X5" s="3" t="s">
        <v>99</v>
      </c>
      <c r="Y5" s="3" t="s">
        <v>67</v>
      </c>
      <c r="Z5" s="3">
        <v>4</v>
      </c>
      <c r="AA5" s="3" t="s">
        <v>130</v>
      </c>
      <c r="AC5" s="3">
        <v>4</v>
      </c>
      <c r="AD5" s="3">
        <v>4</v>
      </c>
      <c r="AE5" s="3">
        <v>4</v>
      </c>
      <c r="AF5" s="3">
        <v>4</v>
      </c>
      <c r="AG5" s="3">
        <v>4</v>
      </c>
      <c r="AH5" s="3">
        <v>4</v>
      </c>
      <c r="AI5" s="3" t="s">
        <v>169</v>
      </c>
    </row>
    <row r="6" spans="1:36" x14ac:dyDescent="0.2">
      <c r="A6" s="2">
        <v>44576.432338333332</v>
      </c>
      <c r="B6" s="3" t="s">
        <v>181</v>
      </c>
      <c r="C6" s="3" t="s">
        <v>52</v>
      </c>
      <c r="D6" s="3" t="s">
        <v>53</v>
      </c>
      <c r="E6" s="3" t="s">
        <v>54</v>
      </c>
      <c r="F6" s="3" t="s">
        <v>185</v>
      </c>
      <c r="G6" s="3" t="s">
        <v>63</v>
      </c>
      <c r="I6" s="3">
        <v>3</v>
      </c>
      <c r="J6" s="3">
        <v>3</v>
      </c>
      <c r="K6" s="3">
        <v>3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T6" s="3" t="s">
        <v>43</v>
      </c>
      <c r="U6" s="3" t="s">
        <v>71</v>
      </c>
      <c r="V6" s="3" t="s">
        <v>45</v>
      </c>
      <c r="W6" s="3" t="s">
        <v>72</v>
      </c>
      <c r="X6" s="3" t="s">
        <v>99</v>
      </c>
      <c r="Y6" s="3" t="s">
        <v>48</v>
      </c>
      <c r="Z6" s="3">
        <v>3</v>
      </c>
      <c r="AA6" s="3" t="s">
        <v>127</v>
      </c>
      <c r="AC6" s="3">
        <v>3</v>
      </c>
      <c r="AD6" s="3">
        <v>3</v>
      </c>
      <c r="AE6" s="3">
        <v>3</v>
      </c>
      <c r="AF6" s="3">
        <v>3</v>
      </c>
      <c r="AG6" s="3">
        <v>3</v>
      </c>
      <c r="AH6" s="3">
        <v>3</v>
      </c>
      <c r="AI6" s="3" t="s">
        <v>169</v>
      </c>
    </row>
    <row r="7" spans="1:36" x14ac:dyDescent="0.2">
      <c r="A7" s="2">
        <v>44576.433241736115</v>
      </c>
      <c r="B7" s="3" t="s">
        <v>181</v>
      </c>
      <c r="C7" s="3" t="s">
        <v>37</v>
      </c>
      <c r="D7" s="3" t="s">
        <v>38</v>
      </c>
      <c r="F7" s="3" t="s">
        <v>124</v>
      </c>
      <c r="G7" s="3" t="s">
        <v>41</v>
      </c>
      <c r="I7" s="3">
        <v>4</v>
      </c>
      <c r="J7" s="3">
        <v>4</v>
      </c>
      <c r="K7" s="3">
        <v>3</v>
      </c>
      <c r="L7" s="3">
        <v>4</v>
      </c>
      <c r="M7" s="3">
        <v>4</v>
      </c>
      <c r="N7" s="3">
        <v>4</v>
      </c>
      <c r="O7" s="3">
        <v>4</v>
      </c>
      <c r="P7" s="3">
        <v>3</v>
      </c>
      <c r="Q7" s="3">
        <v>3</v>
      </c>
      <c r="R7" s="3">
        <v>4</v>
      </c>
      <c r="T7" s="3" t="s">
        <v>43</v>
      </c>
      <c r="U7" s="3" t="s">
        <v>45</v>
      </c>
      <c r="V7" s="3" t="s">
        <v>65</v>
      </c>
      <c r="W7" s="3" t="s">
        <v>186</v>
      </c>
      <c r="X7" s="3" t="s">
        <v>47</v>
      </c>
      <c r="Y7" s="3" t="s">
        <v>67</v>
      </c>
      <c r="Z7" s="3">
        <v>5</v>
      </c>
      <c r="AA7" s="3" t="s">
        <v>127</v>
      </c>
      <c r="AC7" s="3">
        <v>4</v>
      </c>
      <c r="AD7" s="3">
        <v>5</v>
      </c>
      <c r="AE7" s="3">
        <v>5</v>
      </c>
      <c r="AF7" s="3">
        <v>5</v>
      </c>
      <c r="AG7" s="3">
        <v>5</v>
      </c>
      <c r="AH7" s="3">
        <v>5</v>
      </c>
      <c r="AI7" s="3" t="s">
        <v>187</v>
      </c>
    </row>
    <row r="8" spans="1:36" x14ac:dyDescent="0.2">
      <c r="A8" s="2">
        <v>44576.445267222225</v>
      </c>
      <c r="B8" s="3" t="s">
        <v>188</v>
      </c>
      <c r="C8" s="3" t="s">
        <v>37</v>
      </c>
      <c r="D8" s="3" t="s">
        <v>38</v>
      </c>
      <c r="F8" s="3" t="s">
        <v>77</v>
      </c>
      <c r="G8" s="3" t="s">
        <v>41</v>
      </c>
      <c r="H8" s="3" t="s">
        <v>42</v>
      </c>
      <c r="I8" s="3">
        <v>5</v>
      </c>
      <c r="J8" s="3">
        <v>5</v>
      </c>
      <c r="K8" s="3">
        <v>5</v>
      </c>
      <c r="L8" s="3">
        <v>5</v>
      </c>
      <c r="M8" s="3">
        <v>5</v>
      </c>
      <c r="N8" s="3">
        <v>5</v>
      </c>
      <c r="O8" s="3">
        <v>4</v>
      </c>
      <c r="P8" s="3">
        <v>4</v>
      </c>
      <c r="Q8" s="3">
        <v>5</v>
      </c>
      <c r="R8" s="3">
        <v>5</v>
      </c>
      <c r="S8" s="3" t="s">
        <v>189</v>
      </c>
      <c r="T8" s="3" t="s">
        <v>43</v>
      </c>
      <c r="U8" s="3" t="s">
        <v>44</v>
      </c>
      <c r="V8" s="3" t="s">
        <v>45</v>
      </c>
      <c r="W8" s="3" t="s">
        <v>72</v>
      </c>
      <c r="X8" s="3" t="s">
        <v>99</v>
      </c>
      <c r="Y8" s="3" t="s">
        <v>48</v>
      </c>
      <c r="Z8" s="3">
        <v>5</v>
      </c>
      <c r="AA8" s="3" t="s">
        <v>190</v>
      </c>
      <c r="AC8" s="3">
        <v>4</v>
      </c>
      <c r="AD8" s="3">
        <v>4</v>
      </c>
      <c r="AE8" s="3">
        <v>4</v>
      </c>
      <c r="AF8" s="3">
        <v>4</v>
      </c>
      <c r="AG8" s="3">
        <v>5</v>
      </c>
      <c r="AH8" s="3">
        <v>4</v>
      </c>
      <c r="AI8" s="3" t="s">
        <v>191</v>
      </c>
    </row>
    <row r="9" spans="1:36" x14ac:dyDescent="0.2">
      <c r="A9" s="2">
        <v>44576.447258460648</v>
      </c>
      <c r="B9" s="3" t="s">
        <v>123</v>
      </c>
      <c r="C9" s="3" t="s">
        <v>37</v>
      </c>
      <c r="D9" s="3" t="s">
        <v>91</v>
      </c>
      <c r="E9" s="3" t="s">
        <v>54</v>
      </c>
      <c r="F9" s="3" t="s">
        <v>124</v>
      </c>
      <c r="G9" s="3" t="s">
        <v>56</v>
      </c>
      <c r="H9" s="3" t="s">
        <v>103</v>
      </c>
      <c r="I9" s="3">
        <v>4</v>
      </c>
      <c r="J9" s="3">
        <v>5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5</v>
      </c>
      <c r="Q9" s="3">
        <v>5</v>
      </c>
      <c r="R9" s="3">
        <v>5</v>
      </c>
      <c r="S9" s="3" t="s">
        <v>192</v>
      </c>
      <c r="T9" s="3" t="s">
        <v>86</v>
      </c>
      <c r="U9" s="3" t="s">
        <v>45</v>
      </c>
      <c r="V9" s="3" t="s">
        <v>45</v>
      </c>
      <c r="W9" s="3" t="s">
        <v>58</v>
      </c>
      <c r="X9" s="3" t="s">
        <v>47</v>
      </c>
      <c r="Y9" s="3" t="s">
        <v>67</v>
      </c>
      <c r="Z9" s="3">
        <v>4</v>
      </c>
      <c r="AA9" s="3" t="s">
        <v>193</v>
      </c>
      <c r="AB9" s="3" t="s">
        <v>194</v>
      </c>
      <c r="AC9" s="3">
        <v>4</v>
      </c>
      <c r="AD9" s="3">
        <v>4</v>
      </c>
      <c r="AE9" s="3">
        <v>4</v>
      </c>
      <c r="AF9" s="3">
        <v>5</v>
      </c>
      <c r="AG9" s="3">
        <v>5</v>
      </c>
      <c r="AH9" s="3">
        <v>5</v>
      </c>
      <c r="AI9" s="3" t="s">
        <v>50</v>
      </c>
    </row>
    <row r="10" spans="1:36" x14ac:dyDescent="0.2">
      <c r="A10" s="2">
        <v>44576.45100887731</v>
      </c>
      <c r="B10" s="3" t="s">
        <v>70</v>
      </c>
      <c r="C10" s="3" t="s">
        <v>37</v>
      </c>
      <c r="D10" s="3" t="s">
        <v>38</v>
      </c>
      <c r="F10" s="3" t="s">
        <v>40</v>
      </c>
      <c r="G10" s="3" t="s">
        <v>63</v>
      </c>
      <c r="I10" s="3">
        <v>4</v>
      </c>
      <c r="J10" s="3">
        <v>5</v>
      </c>
      <c r="K10" s="3">
        <v>5</v>
      </c>
      <c r="L10" s="3">
        <v>5</v>
      </c>
      <c r="M10" s="3">
        <v>5</v>
      </c>
      <c r="N10" s="3">
        <v>5</v>
      </c>
      <c r="O10" s="3">
        <v>5</v>
      </c>
      <c r="P10" s="3">
        <v>4</v>
      </c>
      <c r="Q10" s="3">
        <v>4</v>
      </c>
      <c r="R10" s="3">
        <v>5</v>
      </c>
      <c r="T10" s="3" t="s">
        <v>43</v>
      </c>
      <c r="U10" s="3" t="s">
        <v>71</v>
      </c>
      <c r="V10" s="3" t="s">
        <v>45</v>
      </c>
      <c r="W10" s="3" t="s">
        <v>72</v>
      </c>
      <c r="X10" s="3" t="s">
        <v>73</v>
      </c>
      <c r="Y10" s="3" t="s">
        <v>48</v>
      </c>
      <c r="Z10" s="3">
        <v>4</v>
      </c>
      <c r="AA10" s="3" t="s">
        <v>195</v>
      </c>
      <c r="AC10" s="3">
        <v>5</v>
      </c>
      <c r="AD10" s="3">
        <v>5</v>
      </c>
      <c r="AE10" s="3">
        <v>5</v>
      </c>
      <c r="AF10" s="3">
        <v>5</v>
      </c>
      <c r="AG10" s="3">
        <v>5</v>
      </c>
      <c r="AH10" s="3">
        <v>5</v>
      </c>
      <c r="AI10" s="3" t="s">
        <v>196</v>
      </c>
    </row>
    <row r="11" spans="1:36" x14ac:dyDescent="0.2">
      <c r="A11" s="2">
        <v>44576.451707280095</v>
      </c>
      <c r="B11" s="3" t="s">
        <v>129</v>
      </c>
      <c r="C11" s="3" t="s">
        <v>52</v>
      </c>
      <c r="D11" s="3" t="s">
        <v>38</v>
      </c>
      <c r="F11" s="3" t="s">
        <v>40</v>
      </c>
      <c r="G11" s="3" t="s">
        <v>41</v>
      </c>
      <c r="I11" s="3">
        <v>5</v>
      </c>
      <c r="J11" s="3">
        <v>4</v>
      </c>
      <c r="K11" s="3">
        <v>5</v>
      </c>
      <c r="L11" s="3">
        <v>4</v>
      </c>
      <c r="M11" s="3">
        <v>5</v>
      </c>
      <c r="N11" s="3">
        <v>5</v>
      </c>
      <c r="O11" s="3">
        <v>4</v>
      </c>
      <c r="P11" s="3">
        <v>3</v>
      </c>
      <c r="Q11" s="3">
        <v>3</v>
      </c>
      <c r="R11" s="3">
        <v>4</v>
      </c>
      <c r="S11" s="3" t="s">
        <v>88</v>
      </c>
      <c r="T11" s="3" t="s">
        <v>43</v>
      </c>
      <c r="U11" s="3" t="s">
        <v>45</v>
      </c>
      <c r="V11" s="3" t="s">
        <v>65</v>
      </c>
      <c r="W11" s="3" t="s">
        <v>46</v>
      </c>
      <c r="X11" s="3" t="s">
        <v>73</v>
      </c>
      <c r="Y11" s="3" t="s">
        <v>114</v>
      </c>
      <c r="Z11" s="3">
        <v>4</v>
      </c>
      <c r="AA11" s="3" t="s">
        <v>130</v>
      </c>
      <c r="AC11" s="3">
        <v>4</v>
      </c>
      <c r="AD11" s="3">
        <v>4</v>
      </c>
      <c r="AE11" s="3">
        <v>4</v>
      </c>
      <c r="AF11" s="3">
        <v>4</v>
      </c>
      <c r="AG11" s="3">
        <v>4</v>
      </c>
      <c r="AH11" s="3">
        <v>4</v>
      </c>
      <c r="AI11" s="3" t="s">
        <v>197</v>
      </c>
    </row>
    <row r="12" spans="1:36" x14ac:dyDescent="0.2">
      <c r="A12" s="2">
        <v>44576.454373969907</v>
      </c>
      <c r="B12" s="3" t="s">
        <v>136</v>
      </c>
      <c r="C12" s="3" t="s">
        <v>37</v>
      </c>
      <c r="D12" s="3" t="s">
        <v>38</v>
      </c>
      <c r="F12" s="3" t="s">
        <v>77</v>
      </c>
      <c r="G12" s="3" t="s">
        <v>41</v>
      </c>
      <c r="H12" s="3" t="s">
        <v>78</v>
      </c>
      <c r="I12" s="3">
        <v>4</v>
      </c>
      <c r="J12" s="3">
        <v>5</v>
      </c>
      <c r="K12" s="3">
        <v>4</v>
      </c>
      <c r="L12" s="3">
        <v>4</v>
      </c>
      <c r="M12" s="3">
        <v>4</v>
      </c>
      <c r="N12" s="3">
        <v>4</v>
      </c>
      <c r="O12" s="3">
        <v>3</v>
      </c>
      <c r="P12" s="3">
        <v>4</v>
      </c>
      <c r="Q12" s="3">
        <v>4</v>
      </c>
      <c r="R12" s="3">
        <v>4</v>
      </c>
      <c r="T12" s="3" t="s">
        <v>43</v>
      </c>
      <c r="U12" s="3" t="s">
        <v>45</v>
      </c>
      <c r="V12" s="3" t="s">
        <v>65</v>
      </c>
      <c r="W12" s="3" t="s">
        <v>72</v>
      </c>
      <c r="X12" s="3" t="s">
        <v>73</v>
      </c>
      <c r="Y12" s="3" t="s">
        <v>48</v>
      </c>
      <c r="Z12" s="3">
        <v>4</v>
      </c>
      <c r="AA12" s="3" t="s">
        <v>130</v>
      </c>
      <c r="AC12" s="3">
        <v>3</v>
      </c>
      <c r="AD12" s="3">
        <v>4</v>
      </c>
      <c r="AE12" s="3">
        <v>4</v>
      </c>
      <c r="AF12" s="3">
        <v>4</v>
      </c>
      <c r="AG12" s="3">
        <v>4</v>
      </c>
      <c r="AH12" s="3">
        <v>3</v>
      </c>
      <c r="AI12" s="3" t="s">
        <v>198</v>
      </c>
    </row>
    <row r="13" spans="1:36" x14ac:dyDescent="0.2">
      <c r="A13" s="2">
        <v>44576.472991898147</v>
      </c>
      <c r="B13" s="3" t="s">
        <v>62</v>
      </c>
      <c r="C13" s="3" t="s">
        <v>52</v>
      </c>
      <c r="D13" s="3" t="s">
        <v>38</v>
      </c>
      <c r="F13" s="3" t="s">
        <v>40</v>
      </c>
      <c r="G13" s="3" t="s">
        <v>63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T13" s="3" t="s">
        <v>64</v>
      </c>
      <c r="U13" s="3" t="s">
        <v>44</v>
      </c>
      <c r="V13" s="3" t="s">
        <v>65</v>
      </c>
      <c r="W13" s="3" t="s">
        <v>66</v>
      </c>
      <c r="X13" s="3" t="s">
        <v>47</v>
      </c>
      <c r="Y13" s="3" t="s">
        <v>59</v>
      </c>
      <c r="Z13" s="3">
        <v>4</v>
      </c>
      <c r="AA13" s="3" t="s">
        <v>180</v>
      </c>
      <c r="AC13" s="3">
        <v>3</v>
      </c>
      <c r="AD13" s="3">
        <v>4</v>
      </c>
      <c r="AE13" s="3">
        <v>4</v>
      </c>
      <c r="AF13" s="3">
        <v>4</v>
      </c>
      <c r="AG13" s="3">
        <v>4</v>
      </c>
      <c r="AH13" s="3">
        <v>4</v>
      </c>
      <c r="AI13" s="3" t="s">
        <v>199</v>
      </c>
    </row>
    <row r="14" spans="1:36" x14ac:dyDescent="0.2">
      <c r="A14" s="2">
        <v>44576.473566006942</v>
      </c>
      <c r="B14" s="3" t="s">
        <v>200</v>
      </c>
      <c r="C14" s="3" t="s">
        <v>52</v>
      </c>
      <c r="D14" s="3" t="s">
        <v>121</v>
      </c>
      <c r="F14" s="3" t="s">
        <v>113</v>
      </c>
      <c r="G14" s="3" t="s">
        <v>63</v>
      </c>
      <c r="I14" s="3">
        <v>5</v>
      </c>
      <c r="J14" s="3">
        <v>5</v>
      </c>
      <c r="K14" s="3">
        <v>5</v>
      </c>
      <c r="L14" s="3">
        <v>5</v>
      </c>
      <c r="M14" s="3">
        <v>5</v>
      </c>
      <c r="N14" s="3">
        <v>5</v>
      </c>
      <c r="O14" s="3">
        <v>5</v>
      </c>
      <c r="P14" s="3">
        <v>5</v>
      </c>
      <c r="Q14" s="3">
        <v>5</v>
      </c>
      <c r="R14" s="3">
        <v>5</v>
      </c>
      <c r="T14" s="3" t="s">
        <v>43</v>
      </c>
      <c r="U14" s="3" t="s">
        <v>71</v>
      </c>
      <c r="V14" s="3" t="s">
        <v>45</v>
      </c>
      <c r="W14" s="3" t="s">
        <v>72</v>
      </c>
      <c r="X14" s="3" t="s">
        <v>47</v>
      </c>
      <c r="Y14" s="3" t="s">
        <v>67</v>
      </c>
      <c r="Z14" s="3">
        <v>5</v>
      </c>
      <c r="AA14" s="3" t="s">
        <v>201</v>
      </c>
      <c r="AC14" s="3">
        <v>4</v>
      </c>
      <c r="AD14" s="3">
        <v>4</v>
      </c>
      <c r="AE14" s="3">
        <v>4</v>
      </c>
      <c r="AF14" s="3">
        <v>5</v>
      </c>
      <c r="AG14" s="3">
        <v>5</v>
      </c>
      <c r="AH14" s="3">
        <v>5</v>
      </c>
      <c r="AI14" s="3" t="s">
        <v>202</v>
      </c>
    </row>
    <row r="15" spans="1:36" x14ac:dyDescent="0.2">
      <c r="A15" s="2">
        <v>44576.474248298611</v>
      </c>
      <c r="B15" s="3" t="s">
        <v>150</v>
      </c>
      <c r="C15" s="3" t="s">
        <v>37</v>
      </c>
      <c r="D15" s="3" t="s">
        <v>38</v>
      </c>
      <c r="F15" s="3" t="s">
        <v>40</v>
      </c>
      <c r="G15" s="3" t="s">
        <v>41</v>
      </c>
      <c r="I15" s="3">
        <v>4</v>
      </c>
      <c r="J15" s="3">
        <v>5</v>
      </c>
      <c r="K15" s="3">
        <v>4</v>
      </c>
      <c r="L15" s="3">
        <v>5</v>
      </c>
      <c r="M15" s="3">
        <v>5</v>
      </c>
      <c r="N15" s="3">
        <v>5</v>
      </c>
      <c r="O15" s="3">
        <v>5</v>
      </c>
      <c r="P15" s="3">
        <v>5</v>
      </c>
      <c r="Q15" s="3">
        <v>5</v>
      </c>
      <c r="R15" s="3">
        <v>5</v>
      </c>
      <c r="T15" s="3" t="s">
        <v>86</v>
      </c>
      <c r="U15" s="3" t="s">
        <v>45</v>
      </c>
      <c r="V15" s="3" t="s">
        <v>45</v>
      </c>
      <c r="W15" s="3" t="s">
        <v>72</v>
      </c>
      <c r="X15" s="3" t="s">
        <v>47</v>
      </c>
      <c r="Y15" s="3" t="s">
        <v>67</v>
      </c>
      <c r="Z15" s="3">
        <v>4</v>
      </c>
      <c r="AA15" s="3" t="s">
        <v>104</v>
      </c>
      <c r="AC15" s="3">
        <v>3</v>
      </c>
      <c r="AD15" s="3">
        <v>4</v>
      </c>
      <c r="AE15" s="3">
        <v>3</v>
      </c>
      <c r="AF15" s="3">
        <v>3</v>
      </c>
      <c r="AG15" s="3">
        <v>5</v>
      </c>
      <c r="AH15" s="3">
        <v>4</v>
      </c>
      <c r="AI15" s="3" t="s">
        <v>198</v>
      </c>
    </row>
    <row r="16" spans="1:36" x14ac:dyDescent="0.2">
      <c r="A16" s="2">
        <v>44576.474737893514</v>
      </c>
      <c r="B16" s="3" t="s">
        <v>143</v>
      </c>
      <c r="C16" s="3" t="s">
        <v>37</v>
      </c>
      <c r="D16" s="3" t="s">
        <v>38</v>
      </c>
      <c r="F16" s="3" t="s">
        <v>40</v>
      </c>
      <c r="G16" s="3" t="s">
        <v>41</v>
      </c>
      <c r="I16" s="3">
        <v>5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3</v>
      </c>
      <c r="Q16" s="3">
        <v>4</v>
      </c>
      <c r="R16" s="3">
        <v>4</v>
      </c>
      <c r="T16" s="3" t="s">
        <v>43</v>
      </c>
      <c r="U16" s="3" t="s">
        <v>45</v>
      </c>
      <c r="V16" s="3" t="s">
        <v>65</v>
      </c>
      <c r="W16" s="3" t="s">
        <v>46</v>
      </c>
      <c r="X16" s="3" t="s">
        <v>47</v>
      </c>
      <c r="Y16" s="3" t="s">
        <v>67</v>
      </c>
      <c r="Z16" s="3">
        <v>4</v>
      </c>
      <c r="AA16" s="3" t="s">
        <v>144</v>
      </c>
      <c r="AC16" s="3">
        <v>3</v>
      </c>
      <c r="AD16" s="3">
        <v>4</v>
      </c>
      <c r="AE16" s="3">
        <v>3</v>
      </c>
      <c r="AF16" s="3">
        <v>4</v>
      </c>
      <c r="AG16" s="3">
        <v>4</v>
      </c>
      <c r="AH16" s="3">
        <v>4</v>
      </c>
      <c r="AI16" s="3" t="s">
        <v>50</v>
      </c>
    </row>
    <row r="17" spans="1:36" x14ac:dyDescent="0.2">
      <c r="A17" s="2">
        <v>44576.474870115737</v>
      </c>
      <c r="B17" s="3" t="s">
        <v>203</v>
      </c>
      <c r="C17" s="3" t="s">
        <v>37</v>
      </c>
      <c r="D17" s="3" t="s">
        <v>38</v>
      </c>
      <c r="F17" s="3" t="s">
        <v>40</v>
      </c>
      <c r="G17" s="3" t="s">
        <v>41</v>
      </c>
      <c r="I17" s="3">
        <v>5</v>
      </c>
      <c r="J17" s="3">
        <v>4</v>
      </c>
      <c r="K17" s="3">
        <v>4</v>
      </c>
      <c r="L17" s="3">
        <v>5</v>
      </c>
      <c r="M17" s="3">
        <v>5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T17" s="3" t="s">
        <v>64</v>
      </c>
      <c r="U17" s="3" t="s">
        <v>71</v>
      </c>
      <c r="V17" s="3" t="s">
        <v>45</v>
      </c>
      <c r="W17" s="3" t="s">
        <v>58</v>
      </c>
      <c r="X17" s="3" t="s">
        <v>73</v>
      </c>
      <c r="Y17" s="3" t="s">
        <v>48</v>
      </c>
      <c r="Z17" s="3">
        <v>4</v>
      </c>
      <c r="AA17" s="3" t="s">
        <v>87</v>
      </c>
      <c r="AC17" s="3">
        <v>4</v>
      </c>
      <c r="AD17" s="3">
        <v>5</v>
      </c>
      <c r="AE17" s="3">
        <v>4</v>
      </c>
      <c r="AF17" s="3">
        <v>5</v>
      </c>
      <c r="AG17" s="3">
        <v>4</v>
      </c>
      <c r="AH17" s="3">
        <v>4</v>
      </c>
      <c r="AI17" s="3" t="s">
        <v>204</v>
      </c>
    </row>
    <row r="18" spans="1:36" x14ac:dyDescent="0.2">
      <c r="A18" s="2">
        <v>44576.47496861111</v>
      </c>
      <c r="B18" s="3" t="s">
        <v>160</v>
      </c>
      <c r="C18" s="3" t="s">
        <v>37</v>
      </c>
      <c r="D18" s="3" t="s">
        <v>38</v>
      </c>
      <c r="F18" s="3" t="s">
        <v>40</v>
      </c>
      <c r="G18" s="3" t="s">
        <v>41</v>
      </c>
      <c r="H18" s="3" t="s">
        <v>42</v>
      </c>
      <c r="I18" s="3">
        <v>3</v>
      </c>
      <c r="J18" s="3">
        <v>3</v>
      </c>
      <c r="K18" s="3">
        <v>3</v>
      </c>
      <c r="L18" s="3">
        <v>4</v>
      </c>
      <c r="M18" s="3">
        <v>3</v>
      </c>
      <c r="N18" s="3">
        <v>3</v>
      </c>
      <c r="O18" s="3">
        <v>3</v>
      </c>
      <c r="P18" s="3">
        <v>3</v>
      </c>
      <c r="Q18" s="3">
        <v>3</v>
      </c>
      <c r="R18" s="3">
        <v>3</v>
      </c>
      <c r="T18" s="3" t="s">
        <v>43</v>
      </c>
      <c r="U18" s="3" t="s">
        <v>45</v>
      </c>
      <c r="V18" s="3" t="s">
        <v>45</v>
      </c>
      <c r="W18" s="3" t="s">
        <v>72</v>
      </c>
      <c r="X18" s="3" t="s">
        <v>99</v>
      </c>
      <c r="Y18" s="3" t="s">
        <v>67</v>
      </c>
      <c r="Z18" s="3">
        <v>3</v>
      </c>
      <c r="AA18" s="3" t="s">
        <v>205</v>
      </c>
      <c r="AC18" s="3">
        <v>3</v>
      </c>
      <c r="AD18" s="3">
        <v>3</v>
      </c>
      <c r="AE18" s="3">
        <v>3</v>
      </c>
      <c r="AF18" s="3">
        <v>3</v>
      </c>
      <c r="AG18" s="3">
        <v>3</v>
      </c>
      <c r="AH18" s="3">
        <v>3</v>
      </c>
      <c r="AI18" s="3" t="s">
        <v>206</v>
      </c>
    </row>
    <row r="19" spans="1:36" x14ac:dyDescent="0.2">
      <c r="A19" s="2">
        <v>44576.47568945602</v>
      </c>
      <c r="B19" s="3" t="s">
        <v>117</v>
      </c>
      <c r="C19" s="3" t="s">
        <v>37</v>
      </c>
      <c r="D19" s="3" t="s">
        <v>38</v>
      </c>
      <c r="F19" s="3" t="s">
        <v>40</v>
      </c>
      <c r="G19" s="3" t="s">
        <v>41</v>
      </c>
      <c r="H19" s="3" t="s">
        <v>92</v>
      </c>
      <c r="I19" s="3">
        <v>4</v>
      </c>
      <c r="J19" s="3">
        <v>3</v>
      </c>
      <c r="K19" s="3">
        <v>3</v>
      </c>
      <c r="L19" s="3">
        <v>3</v>
      </c>
      <c r="M19" s="3">
        <v>3</v>
      </c>
      <c r="N19" s="3">
        <v>4</v>
      </c>
      <c r="O19" s="3">
        <v>4</v>
      </c>
      <c r="P19" s="3">
        <v>2</v>
      </c>
      <c r="Q19" s="3">
        <v>2</v>
      </c>
      <c r="R19" s="3">
        <v>3</v>
      </c>
      <c r="T19" s="3" t="s">
        <v>43</v>
      </c>
      <c r="U19" s="3" t="s">
        <v>44</v>
      </c>
      <c r="V19" s="3" t="s">
        <v>45</v>
      </c>
      <c r="W19" s="3" t="s">
        <v>72</v>
      </c>
      <c r="X19" s="3" t="s">
        <v>73</v>
      </c>
      <c r="Y19" s="3" t="s">
        <v>48</v>
      </c>
      <c r="Z19" s="3">
        <v>4</v>
      </c>
      <c r="AA19" s="3" t="s">
        <v>134</v>
      </c>
      <c r="AC19" s="3">
        <v>4</v>
      </c>
      <c r="AD19" s="3">
        <v>5</v>
      </c>
      <c r="AE19" s="3">
        <v>4</v>
      </c>
      <c r="AF19" s="3">
        <v>5</v>
      </c>
      <c r="AG19" s="3">
        <v>4</v>
      </c>
      <c r="AH19" s="3">
        <v>4</v>
      </c>
      <c r="AI19" s="3" t="s">
        <v>207</v>
      </c>
    </row>
    <row r="20" spans="1:36" x14ac:dyDescent="0.2">
      <c r="A20" s="2">
        <v>44576.475995347224</v>
      </c>
      <c r="B20" s="3" t="s">
        <v>126</v>
      </c>
      <c r="C20" s="3" t="s">
        <v>52</v>
      </c>
      <c r="D20" s="3" t="s">
        <v>38</v>
      </c>
      <c r="F20" s="3" t="s">
        <v>40</v>
      </c>
      <c r="G20" s="3" t="s">
        <v>41</v>
      </c>
      <c r="H20" s="3" t="s">
        <v>92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3</v>
      </c>
      <c r="O20" s="3">
        <v>3</v>
      </c>
      <c r="P20" s="3">
        <v>3</v>
      </c>
      <c r="Q20" s="3">
        <v>3</v>
      </c>
      <c r="R20" s="3">
        <v>4</v>
      </c>
      <c r="T20" s="3" t="s">
        <v>43</v>
      </c>
      <c r="U20" s="3" t="s">
        <v>45</v>
      </c>
      <c r="V20" s="3" t="s">
        <v>45</v>
      </c>
      <c r="W20" s="3" t="s">
        <v>46</v>
      </c>
      <c r="X20" s="3" t="s">
        <v>73</v>
      </c>
      <c r="Y20" s="3" t="s">
        <v>48</v>
      </c>
      <c r="Z20" s="3">
        <v>4</v>
      </c>
      <c r="AA20" s="3" t="s">
        <v>127</v>
      </c>
      <c r="AC20" s="3">
        <v>3</v>
      </c>
      <c r="AD20" s="3">
        <v>3</v>
      </c>
      <c r="AE20" s="3">
        <v>4</v>
      </c>
      <c r="AF20" s="3">
        <v>4</v>
      </c>
      <c r="AG20" s="3">
        <v>3</v>
      </c>
      <c r="AH20" s="3">
        <v>4</v>
      </c>
      <c r="AI20" s="3" t="s">
        <v>128</v>
      </c>
    </row>
    <row r="21" spans="1:36" x14ac:dyDescent="0.2">
      <c r="A21" s="2">
        <v>44576.47831766204</v>
      </c>
      <c r="B21" s="3" t="s">
        <v>208</v>
      </c>
      <c r="C21" s="3" t="s">
        <v>37</v>
      </c>
      <c r="D21" s="3" t="s">
        <v>121</v>
      </c>
      <c r="F21" s="3" t="s">
        <v>113</v>
      </c>
      <c r="G21" s="3" t="s">
        <v>41</v>
      </c>
      <c r="H21" s="3" t="s">
        <v>103</v>
      </c>
      <c r="I21" s="3">
        <v>5</v>
      </c>
      <c r="J21" s="3">
        <v>5</v>
      </c>
      <c r="K21" s="3">
        <v>5</v>
      </c>
      <c r="L21" s="3">
        <v>5</v>
      </c>
      <c r="M21" s="3">
        <v>5</v>
      </c>
      <c r="N21" s="3">
        <v>5</v>
      </c>
      <c r="O21" s="3">
        <v>5</v>
      </c>
      <c r="P21" s="3">
        <v>5</v>
      </c>
      <c r="Q21" s="3">
        <v>5</v>
      </c>
      <c r="R21" s="3">
        <v>5</v>
      </c>
      <c r="S21" s="3" t="s">
        <v>209</v>
      </c>
      <c r="T21" s="3" t="s">
        <v>86</v>
      </c>
      <c r="U21" s="3" t="s">
        <v>45</v>
      </c>
      <c r="V21" s="3" t="s">
        <v>45</v>
      </c>
      <c r="W21" s="3" t="s">
        <v>66</v>
      </c>
      <c r="X21" s="3" t="s">
        <v>99</v>
      </c>
      <c r="Y21" s="3" t="s">
        <v>48</v>
      </c>
      <c r="Z21" s="3">
        <v>5</v>
      </c>
      <c r="AA21" s="3" t="s">
        <v>180</v>
      </c>
      <c r="AB21" s="3" t="s">
        <v>210</v>
      </c>
      <c r="AC21" s="3">
        <v>3</v>
      </c>
      <c r="AD21" s="3">
        <v>5</v>
      </c>
      <c r="AE21" s="3">
        <v>5</v>
      </c>
      <c r="AF21" s="3">
        <v>4</v>
      </c>
      <c r="AG21" s="3">
        <v>4</v>
      </c>
      <c r="AH21" s="3">
        <v>5</v>
      </c>
      <c r="AI21" s="3" t="s">
        <v>169</v>
      </c>
    </row>
    <row r="22" spans="1:36" x14ac:dyDescent="0.2">
      <c r="A22" s="2">
        <v>44576.479636828706</v>
      </c>
      <c r="B22" s="3" t="s">
        <v>211</v>
      </c>
      <c r="C22" s="3" t="s">
        <v>52</v>
      </c>
      <c r="D22" s="3" t="s">
        <v>121</v>
      </c>
      <c r="F22" s="3" t="s">
        <v>55</v>
      </c>
      <c r="G22" s="3" t="s">
        <v>63</v>
      </c>
      <c r="I22" s="3">
        <v>5</v>
      </c>
      <c r="J22" s="3">
        <v>5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5</v>
      </c>
      <c r="R22" s="3">
        <v>4</v>
      </c>
      <c r="S22" s="3" t="s">
        <v>212</v>
      </c>
      <c r="T22" s="3" t="s">
        <v>43</v>
      </c>
      <c r="U22" s="3" t="s">
        <v>71</v>
      </c>
      <c r="V22" s="3" t="s">
        <v>65</v>
      </c>
      <c r="W22" s="3" t="s">
        <v>66</v>
      </c>
      <c r="X22" s="3" t="s">
        <v>94</v>
      </c>
      <c r="Y22" s="3" t="s">
        <v>67</v>
      </c>
      <c r="Z22" s="3">
        <v>4</v>
      </c>
      <c r="AA22" s="3" t="s">
        <v>213</v>
      </c>
      <c r="AC22" s="3">
        <v>4</v>
      </c>
      <c r="AD22" s="3">
        <v>4</v>
      </c>
      <c r="AE22" s="3">
        <v>4</v>
      </c>
      <c r="AF22" s="3">
        <v>4</v>
      </c>
      <c r="AG22" s="3">
        <v>4</v>
      </c>
      <c r="AH22" s="3">
        <v>4</v>
      </c>
      <c r="AI22" s="3" t="s">
        <v>214</v>
      </c>
      <c r="AJ22" s="3" t="s">
        <v>88</v>
      </c>
    </row>
    <row r="23" spans="1:36" x14ac:dyDescent="0.2">
      <c r="A23" s="2">
        <v>44576.479652060181</v>
      </c>
      <c r="B23" s="3" t="s">
        <v>215</v>
      </c>
      <c r="C23" s="3" t="s">
        <v>37</v>
      </c>
      <c r="D23" s="3" t="s">
        <v>38</v>
      </c>
      <c r="F23" s="3" t="s">
        <v>113</v>
      </c>
      <c r="G23" s="3" t="s">
        <v>41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>
        <v>4</v>
      </c>
      <c r="T23" s="3" t="s">
        <v>43</v>
      </c>
      <c r="U23" s="3" t="s">
        <v>65</v>
      </c>
      <c r="V23" s="3" t="s">
        <v>65</v>
      </c>
      <c r="W23" s="3" t="s">
        <v>72</v>
      </c>
      <c r="X23" s="3" t="s">
        <v>47</v>
      </c>
      <c r="Y23" s="3" t="s">
        <v>48</v>
      </c>
      <c r="Z23" s="3">
        <v>3</v>
      </c>
      <c r="AA23" s="3" t="s">
        <v>216</v>
      </c>
      <c r="AC23" s="3">
        <v>3</v>
      </c>
      <c r="AD23" s="3">
        <v>3</v>
      </c>
      <c r="AE23" s="3">
        <v>3</v>
      </c>
      <c r="AF23" s="3">
        <v>3</v>
      </c>
      <c r="AG23" s="3">
        <v>3</v>
      </c>
      <c r="AH23" s="3">
        <v>3</v>
      </c>
      <c r="AI23" s="3" t="s">
        <v>217</v>
      </c>
    </row>
    <row r="24" spans="1:36" x14ac:dyDescent="0.2">
      <c r="A24" s="2">
        <v>44576.481777337962</v>
      </c>
      <c r="B24" s="3" t="s">
        <v>109</v>
      </c>
      <c r="C24" s="3" t="s">
        <v>37</v>
      </c>
      <c r="D24" s="3" t="s">
        <v>38</v>
      </c>
      <c r="F24" s="3" t="s">
        <v>77</v>
      </c>
      <c r="G24" s="3" t="s">
        <v>41</v>
      </c>
      <c r="H24" s="3" t="s">
        <v>42</v>
      </c>
      <c r="I24" s="3">
        <v>5</v>
      </c>
      <c r="J24" s="3">
        <v>5</v>
      </c>
      <c r="K24" s="3">
        <v>5</v>
      </c>
      <c r="L24" s="3">
        <v>4</v>
      </c>
      <c r="M24" s="3">
        <v>4</v>
      </c>
      <c r="N24" s="3">
        <v>4</v>
      </c>
      <c r="O24" s="3">
        <v>5</v>
      </c>
      <c r="P24" s="3">
        <v>5</v>
      </c>
      <c r="Q24" s="3">
        <v>5</v>
      </c>
      <c r="R24" s="3">
        <v>5</v>
      </c>
      <c r="T24" s="3" t="s">
        <v>43</v>
      </c>
      <c r="U24" s="3" t="s">
        <v>44</v>
      </c>
      <c r="V24" s="3" t="s">
        <v>65</v>
      </c>
      <c r="W24" s="3" t="s">
        <v>72</v>
      </c>
      <c r="X24" s="3" t="s">
        <v>47</v>
      </c>
      <c r="Y24" s="3" t="s">
        <v>67</v>
      </c>
      <c r="Z24" s="3">
        <v>5</v>
      </c>
      <c r="AA24" s="3" t="s">
        <v>218</v>
      </c>
      <c r="AC24" s="3">
        <v>5</v>
      </c>
      <c r="AD24" s="3">
        <v>5</v>
      </c>
      <c r="AE24" s="3">
        <v>5</v>
      </c>
      <c r="AF24" s="3">
        <v>5</v>
      </c>
      <c r="AG24" s="3">
        <v>5</v>
      </c>
      <c r="AH24" s="3">
        <v>5</v>
      </c>
      <c r="AI24" s="3" t="s">
        <v>219</v>
      </c>
    </row>
    <row r="25" spans="1:36" x14ac:dyDescent="0.2">
      <c r="A25" s="2">
        <v>44576.483122152778</v>
      </c>
      <c r="B25" s="3" t="s">
        <v>153</v>
      </c>
      <c r="C25" s="3" t="s">
        <v>37</v>
      </c>
      <c r="D25" s="3" t="s">
        <v>38</v>
      </c>
      <c r="F25" s="3" t="s">
        <v>154</v>
      </c>
      <c r="G25" s="3" t="s">
        <v>41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>
        <v>4</v>
      </c>
      <c r="O25" s="3">
        <v>4</v>
      </c>
      <c r="P25" s="3">
        <v>4</v>
      </c>
      <c r="Q25" s="3">
        <v>3</v>
      </c>
      <c r="R25" s="3">
        <v>4</v>
      </c>
      <c r="T25" s="3" t="s">
        <v>57</v>
      </c>
      <c r="U25" s="3" t="s">
        <v>71</v>
      </c>
      <c r="V25" s="3" t="s">
        <v>65</v>
      </c>
      <c r="W25" s="3" t="s">
        <v>66</v>
      </c>
      <c r="X25" s="3" t="s">
        <v>47</v>
      </c>
      <c r="Y25" s="3" t="s">
        <v>59</v>
      </c>
      <c r="Z25" s="3">
        <v>3</v>
      </c>
      <c r="AA25" s="3" t="s">
        <v>220</v>
      </c>
      <c r="AB25" s="3" t="s">
        <v>221</v>
      </c>
      <c r="AC25" s="3">
        <v>1</v>
      </c>
      <c r="AD25" s="3">
        <v>3</v>
      </c>
      <c r="AE25" s="3">
        <v>3</v>
      </c>
      <c r="AF25" s="3">
        <v>3</v>
      </c>
      <c r="AG25" s="3">
        <v>3</v>
      </c>
      <c r="AH25" s="3">
        <v>3</v>
      </c>
      <c r="AI25" s="3" t="s">
        <v>222</v>
      </c>
    </row>
    <row r="26" spans="1:36" x14ac:dyDescent="0.2">
      <c r="A26" s="2">
        <v>44576.48445275463</v>
      </c>
      <c r="B26" s="3" t="s">
        <v>223</v>
      </c>
      <c r="C26" s="3" t="s">
        <v>52</v>
      </c>
      <c r="D26" s="3" t="s">
        <v>38</v>
      </c>
      <c r="F26" s="3" t="s">
        <v>40</v>
      </c>
      <c r="G26" s="3" t="s">
        <v>41</v>
      </c>
      <c r="H26" s="3" t="s">
        <v>103</v>
      </c>
      <c r="I26" s="3">
        <v>5</v>
      </c>
      <c r="J26" s="3">
        <v>5</v>
      </c>
      <c r="K26" s="3">
        <v>5</v>
      </c>
      <c r="L26" s="3">
        <v>4</v>
      </c>
      <c r="M26" s="3">
        <v>4</v>
      </c>
      <c r="N26" s="3">
        <v>4</v>
      </c>
      <c r="O26" s="3">
        <v>3</v>
      </c>
      <c r="P26" s="3">
        <v>5</v>
      </c>
      <c r="Q26" s="3">
        <v>5</v>
      </c>
      <c r="R26" s="3">
        <v>4</v>
      </c>
      <c r="T26" s="3" t="s">
        <v>86</v>
      </c>
      <c r="U26" s="3" t="s">
        <v>45</v>
      </c>
      <c r="V26" s="3" t="s">
        <v>65</v>
      </c>
      <c r="W26" s="3" t="s">
        <v>72</v>
      </c>
      <c r="X26" s="3" t="s">
        <v>47</v>
      </c>
      <c r="Y26" s="3" t="s">
        <v>48</v>
      </c>
      <c r="Z26" s="3">
        <v>3</v>
      </c>
      <c r="AA26" s="3" t="s">
        <v>87</v>
      </c>
      <c r="AC26" s="3">
        <v>3</v>
      </c>
      <c r="AD26" s="3">
        <v>4</v>
      </c>
      <c r="AE26" s="3">
        <v>4</v>
      </c>
      <c r="AF26" s="3">
        <v>5</v>
      </c>
      <c r="AG26" s="3">
        <v>4</v>
      </c>
      <c r="AH26" s="3">
        <v>4</v>
      </c>
      <c r="AI26" s="3" t="s">
        <v>224</v>
      </c>
    </row>
    <row r="27" spans="1:36" x14ac:dyDescent="0.2">
      <c r="A27" s="2">
        <v>44576.484841469908</v>
      </c>
      <c r="B27" s="3" t="s">
        <v>225</v>
      </c>
      <c r="C27" s="3" t="s">
        <v>52</v>
      </c>
      <c r="D27" s="3" t="s">
        <v>38</v>
      </c>
      <c r="F27" s="3" t="s">
        <v>40</v>
      </c>
      <c r="G27" s="3" t="s">
        <v>41</v>
      </c>
      <c r="I27" s="3">
        <v>5</v>
      </c>
      <c r="J27" s="3">
        <v>5</v>
      </c>
      <c r="K27" s="3">
        <v>5</v>
      </c>
      <c r="L27" s="3">
        <v>4</v>
      </c>
      <c r="M27" s="3">
        <v>5</v>
      </c>
      <c r="N27" s="3">
        <v>5</v>
      </c>
      <c r="O27" s="3">
        <v>4</v>
      </c>
      <c r="P27" s="3">
        <v>4</v>
      </c>
      <c r="Q27" s="3">
        <v>5</v>
      </c>
      <c r="R27" s="3">
        <v>4</v>
      </c>
      <c r="T27" s="3" t="s">
        <v>86</v>
      </c>
      <c r="U27" s="3" t="s">
        <v>65</v>
      </c>
      <c r="V27" s="3" t="s">
        <v>65</v>
      </c>
      <c r="W27" s="3" t="s">
        <v>66</v>
      </c>
      <c r="X27" s="3" t="s">
        <v>73</v>
      </c>
      <c r="Y27" s="3" t="s">
        <v>48</v>
      </c>
      <c r="Z27" s="3">
        <v>3</v>
      </c>
      <c r="AA27" s="3" t="s">
        <v>226</v>
      </c>
      <c r="AC27" s="3">
        <v>2</v>
      </c>
      <c r="AD27" s="3">
        <v>4</v>
      </c>
      <c r="AE27" s="3">
        <v>4</v>
      </c>
      <c r="AF27" s="3">
        <v>5</v>
      </c>
      <c r="AG27" s="3">
        <v>5</v>
      </c>
      <c r="AH27" s="3">
        <v>4</v>
      </c>
      <c r="AI27" s="3" t="s">
        <v>227</v>
      </c>
    </row>
    <row r="28" spans="1:36" x14ac:dyDescent="0.2">
      <c r="A28" s="2">
        <v>44576.485141099532</v>
      </c>
      <c r="B28" s="3" t="s">
        <v>228</v>
      </c>
      <c r="C28" s="3" t="s">
        <v>52</v>
      </c>
      <c r="D28" s="3" t="s">
        <v>38</v>
      </c>
      <c r="F28" s="3" t="s">
        <v>40</v>
      </c>
      <c r="G28" s="3" t="s">
        <v>41</v>
      </c>
      <c r="H28" s="3" t="s">
        <v>92</v>
      </c>
      <c r="I28" s="3">
        <v>4</v>
      </c>
      <c r="J28" s="3">
        <v>4</v>
      </c>
      <c r="K28" s="3">
        <v>4</v>
      </c>
      <c r="L28" s="3">
        <v>5</v>
      </c>
      <c r="M28" s="3">
        <v>4</v>
      </c>
      <c r="N28" s="3">
        <v>3</v>
      </c>
      <c r="O28" s="3">
        <v>4</v>
      </c>
      <c r="P28" s="3">
        <v>3</v>
      </c>
      <c r="Q28" s="3">
        <v>3</v>
      </c>
      <c r="R28" s="3">
        <v>4</v>
      </c>
      <c r="T28" s="3" t="s">
        <v>86</v>
      </c>
      <c r="U28" s="3" t="s">
        <v>65</v>
      </c>
      <c r="V28" s="3" t="s">
        <v>65</v>
      </c>
      <c r="W28" s="3" t="s">
        <v>46</v>
      </c>
      <c r="X28" s="3" t="s">
        <v>73</v>
      </c>
      <c r="Y28" s="3" t="s">
        <v>48</v>
      </c>
      <c r="Z28" s="3">
        <v>3</v>
      </c>
      <c r="AA28" s="3" t="s">
        <v>130</v>
      </c>
      <c r="AC28" s="3">
        <v>3</v>
      </c>
      <c r="AD28" s="3">
        <v>4</v>
      </c>
      <c r="AE28" s="3">
        <v>4</v>
      </c>
      <c r="AF28" s="3">
        <v>4</v>
      </c>
      <c r="AG28" s="3">
        <v>4</v>
      </c>
      <c r="AH28" s="3">
        <v>5</v>
      </c>
      <c r="AI28" s="3" t="s">
        <v>229</v>
      </c>
    </row>
    <row r="29" spans="1:36" x14ac:dyDescent="0.2">
      <c r="A29" s="2">
        <v>44576.485788796301</v>
      </c>
      <c r="B29" s="3" t="s">
        <v>230</v>
      </c>
      <c r="C29" s="3" t="s">
        <v>52</v>
      </c>
      <c r="D29" s="3" t="s">
        <v>38</v>
      </c>
      <c r="F29" s="3" t="s">
        <v>40</v>
      </c>
      <c r="G29" s="3" t="s">
        <v>41</v>
      </c>
      <c r="H29" s="3" t="s">
        <v>103</v>
      </c>
      <c r="I29" s="3">
        <v>4</v>
      </c>
      <c r="J29" s="3">
        <v>4</v>
      </c>
      <c r="K29" s="3">
        <v>5</v>
      </c>
      <c r="L29" s="3">
        <v>5</v>
      </c>
      <c r="M29" s="3">
        <v>5</v>
      </c>
      <c r="N29" s="3">
        <v>5</v>
      </c>
      <c r="O29" s="3">
        <v>5</v>
      </c>
      <c r="P29" s="3">
        <v>5</v>
      </c>
      <c r="Q29" s="3">
        <v>5</v>
      </c>
      <c r="R29" s="3">
        <v>5</v>
      </c>
      <c r="T29" s="3" t="s">
        <v>43</v>
      </c>
      <c r="U29" s="3" t="s">
        <v>71</v>
      </c>
      <c r="V29" s="3" t="s">
        <v>71</v>
      </c>
      <c r="W29" s="3" t="s">
        <v>72</v>
      </c>
      <c r="X29" s="3" t="s">
        <v>99</v>
      </c>
      <c r="Y29" s="3" t="s">
        <v>67</v>
      </c>
      <c r="Z29" s="3">
        <v>5</v>
      </c>
      <c r="AA29" s="3" t="s">
        <v>231</v>
      </c>
      <c r="AC29" s="3">
        <v>3</v>
      </c>
      <c r="AD29" s="3">
        <v>4</v>
      </c>
      <c r="AE29" s="3">
        <v>4</v>
      </c>
      <c r="AF29" s="3">
        <v>5</v>
      </c>
      <c r="AG29" s="3">
        <v>5</v>
      </c>
      <c r="AH29" s="3">
        <v>4</v>
      </c>
      <c r="AI29" s="3" t="s">
        <v>232</v>
      </c>
    </row>
    <row r="30" spans="1:36" x14ac:dyDescent="0.2">
      <c r="A30" s="2">
        <v>44576.487287349533</v>
      </c>
      <c r="B30" s="3" t="s">
        <v>165</v>
      </c>
      <c r="C30" s="3" t="s">
        <v>52</v>
      </c>
      <c r="D30" s="3" t="s">
        <v>38</v>
      </c>
      <c r="F30" s="3" t="s">
        <v>113</v>
      </c>
      <c r="G30" s="3" t="s">
        <v>41</v>
      </c>
      <c r="H30" s="3" t="s">
        <v>92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3</v>
      </c>
      <c r="P30" s="3">
        <v>4</v>
      </c>
      <c r="Q30" s="3">
        <v>3</v>
      </c>
      <c r="R30" s="3">
        <v>5</v>
      </c>
      <c r="T30" s="3" t="s">
        <v>43</v>
      </c>
      <c r="U30" s="3" t="s">
        <v>44</v>
      </c>
      <c r="V30" s="3" t="s">
        <v>65</v>
      </c>
      <c r="W30" s="3" t="s">
        <v>58</v>
      </c>
      <c r="X30" s="3" t="s">
        <v>47</v>
      </c>
      <c r="Y30" s="3" t="s">
        <v>59</v>
      </c>
      <c r="Z30" s="3">
        <v>5</v>
      </c>
      <c r="AA30" s="3" t="s">
        <v>233</v>
      </c>
      <c r="AB30" s="3" t="s">
        <v>234</v>
      </c>
      <c r="AC30" s="3">
        <v>3</v>
      </c>
      <c r="AD30" s="3">
        <v>4</v>
      </c>
      <c r="AE30" s="3">
        <v>3</v>
      </c>
      <c r="AF30" s="3">
        <v>4</v>
      </c>
      <c r="AG30" s="3">
        <v>4</v>
      </c>
      <c r="AH30" s="3">
        <v>4</v>
      </c>
      <c r="AI30" s="3" t="s">
        <v>235</v>
      </c>
    </row>
    <row r="31" spans="1:36" x14ac:dyDescent="0.2">
      <c r="A31" s="2">
        <v>44576.512870324077</v>
      </c>
      <c r="B31" s="3" t="s">
        <v>102</v>
      </c>
      <c r="C31" s="3" t="s">
        <v>37</v>
      </c>
      <c r="D31" s="3" t="s">
        <v>38</v>
      </c>
      <c r="F31" s="3" t="s">
        <v>40</v>
      </c>
      <c r="G31" s="3" t="s">
        <v>41</v>
      </c>
      <c r="H31" s="3" t="s">
        <v>103</v>
      </c>
      <c r="I31" s="3">
        <v>4</v>
      </c>
      <c r="J31" s="3">
        <v>4</v>
      </c>
      <c r="K31" s="3">
        <v>3</v>
      </c>
      <c r="L31" s="3">
        <v>3</v>
      </c>
      <c r="M31" s="3">
        <v>3</v>
      </c>
      <c r="N31" s="3">
        <v>4</v>
      </c>
      <c r="O31" s="3">
        <v>3</v>
      </c>
      <c r="P31" s="3">
        <v>2</v>
      </c>
      <c r="Q31" s="3">
        <v>2</v>
      </c>
      <c r="R31" s="3">
        <v>3</v>
      </c>
      <c r="T31" s="3" t="s">
        <v>43</v>
      </c>
      <c r="U31" s="3" t="s">
        <v>44</v>
      </c>
      <c r="V31" s="3" t="s">
        <v>45</v>
      </c>
      <c r="W31" s="3" t="s">
        <v>72</v>
      </c>
      <c r="X31" s="3" t="s">
        <v>73</v>
      </c>
      <c r="Y31" s="3" t="s">
        <v>48</v>
      </c>
      <c r="Z31" s="3">
        <v>4</v>
      </c>
      <c r="AA31" s="3" t="s">
        <v>130</v>
      </c>
      <c r="AC31" s="3">
        <v>3</v>
      </c>
      <c r="AD31" s="3">
        <v>3</v>
      </c>
      <c r="AE31" s="3">
        <v>3</v>
      </c>
      <c r="AF31" s="3">
        <v>3</v>
      </c>
      <c r="AG31" s="3">
        <v>3</v>
      </c>
      <c r="AH31" s="3">
        <v>3</v>
      </c>
      <c r="AI31" s="3" t="s">
        <v>236</v>
      </c>
    </row>
    <row r="32" spans="1:36" x14ac:dyDescent="0.2">
      <c r="A32" s="2">
        <v>44576.5247428125</v>
      </c>
      <c r="B32" s="3" t="s">
        <v>174</v>
      </c>
      <c r="C32" s="3" t="s">
        <v>37</v>
      </c>
      <c r="D32" s="3" t="s">
        <v>38</v>
      </c>
      <c r="F32" s="3" t="s">
        <v>77</v>
      </c>
      <c r="G32" s="3" t="s">
        <v>41</v>
      </c>
      <c r="H32" s="3" t="s">
        <v>92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3</v>
      </c>
      <c r="O32" s="3">
        <v>3</v>
      </c>
      <c r="P32" s="3">
        <v>3</v>
      </c>
      <c r="Q32" s="3">
        <v>2</v>
      </c>
      <c r="R32" s="3">
        <v>4</v>
      </c>
      <c r="T32" s="3" t="s">
        <v>86</v>
      </c>
      <c r="U32" s="3" t="s">
        <v>44</v>
      </c>
      <c r="V32" s="3" t="s">
        <v>45</v>
      </c>
      <c r="W32" s="3" t="s">
        <v>46</v>
      </c>
      <c r="X32" s="3" t="s">
        <v>73</v>
      </c>
      <c r="Y32" s="3" t="s">
        <v>48</v>
      </c>
      <c r="Z32" s="3">
        <v>5</v>
      </c>
      <c r="AA32" s="3" t="s">
        <v>151</v>
      </c>
      <c r="AC32" s="3">
        <v>3</v>
      </c>
      <c r="AD32" s="3">
        <v>4</v>
      </c>
      <c r="AE32" s="3">
        <v>3</v>
      </c>
      <c r="AF32" s="3">
        <v>5</v>
      </c>
      <c r="AG32" s="3">
        <v>5</v>
      </c>
      <c r="AH32" s="3">
        <v>4</v>
      </c>
      <c r="AI32" s="3" t="s">
        <v>237</v>
      </c>
    </row>
    <row r="33" spans="1:36" x14ac:dyDescent="0.2">
      <c r="A33" s="2">
        <v>44576.560863958337</v>
      </c>
      <c r="B33" s="3" t="s">
        <v>238</v>
      </c>
      <c r="C33" s="3" t="s">
        <v>52</v>
      </c>
      <c r="D33" s="3" t="s">
        <v>38</v>
      </c>
      <c r="F33" s="3" t="s">
        <v>40</v>
      </c>
      <c r="G33" s="3" t="s">
        <v>41</v>
      </c>
      <c r="H33" s="3" t="s">
        <v>103</v>
      </c>
      <c r="I33" s="3">
        <v>4</v>
      </c>
      <c r="J33" s="3">
        <v>4</v>
      </c>
      <c r="K33" s="3">
        <v>3</v>
      </c>
      <c r="L33" s="3">
        <v>3</v>
      </c>
      <c r="M33" s="3">
        <v>3</v>
      </c>
      <c r="N33" s="3">
        <v>3</v>
      </c>
      <c r="O33" s="3">
        <v>3</v>
      </c>
      <c r="P33" s="3">
        <v>3</v>
      </c>
      <c r="Q33" s="3">
        <v>3</v>
      </c>
      <c r="R33" s="3">
        <v>3</v>
      </c>
      <c r="T33" s="3" t="s">
        <v>86</v>
      </c>
      <c r="U33" s="3" t="s">
        <v>65</v>
      </c>
      <c r="V33" s="3" t="s">
        <v>45</v>
      </c>
      <c r="W33" s="3" t="s">
        <v>58</v>
      </c>
      <c r="X33" s="3" t="s">
        <v>73</v>
      </c>
      <c r="Y33" s="3" t="s">
        <v>67</v>
      </c>
      <c r="Z33" s="3">
        <v>5</v>
      </c>
      <c r="AA33" s="3" t="s">
        <v>104</v>
      </c>
      <c r="AC33" s="3">
        <v>4</v>
      </c>
      <c r="AD33" s="3">
        <v>4</v>
      </c>
      <c r="AE33" s="3">
        <v>4</v>
      </c>
      <c r="AF33" s="3">
        <v>5</v>
      </c>
      <c r="AG33" s="3">
        <v>5</v>
      </c>
      <c r="AH33" s="3">
        <v>5</v>
      </c>
      <c r="AI33" s="3" t="s">
        <v>169</v>
      </c>
    </row>
    <row r="34" spans="1:36" x14ac:dyDescent="0.2">
      <c r="A34" s="2">
        <v>44576.563323993054</v>
      </c>
      <c r="B34" s="3" t="s">
        <v>176</v>
      </c>
      <c r="C34" s="3" t="s">
        <v>37</v>
      </c>
      <c r="D34" s="3" t="s">
        <v>38</v>
      </c>
      <c r="F34" s="3" t="s">
        <v>124</v>
      </c>
      <c r="G34" s="3" t="s">
        <v>63</v>
      </c>
      <c r="I34" s="3">
        <v>5</v>
      </c>
      <c r="J34" s="3">
        <v>5</v>
      </c>
      <c r="K34" s="3">
        <v>5</v>
      </c>
      <c r="L34" s="3">
        <v>5</v>
      </c>
      <c r="M34" s="3">
        <v>5</v>
      </c>
      <c r="N34" s="3">
        <v>5</v>
      </c>
      <c r="O34" s="3">
        <v>5</v>
      </c>
      <c r="P34" s="3">
        <v>5</v>
      </c>
      <c r="Q34" s="3">
        <v>5</v>
      </c>
      <c r="R34" s="3">
        <v>5</v>
      </c>
      <c r="T34" s="3" t="s">
        <v>64</v>
      </c>
      <c r="U34" s="3" t="s">
        <v>45</v>
      </c>
      <c r="V34" s="3" t="s">
        <v>65</v>
      </c>
      <c r="W34" s="3" t="s">
        <v>66</v>
      </c>
      <c r="X34" s="3" t="s">
        <v>47</v>
      </c>
      <c r="Y34" s="3" t="s">
        <v>59</v>
      </c>
      <c r="Z34" s="3">
        <v>5</v>
      </c>
      <c r="AA34" s="3" t="s">
        <v>239</v>
      </c>
      <c r="AC34" s="3">
        <v>5</v>
      </c>
      <c r="AD34" s="3">
        <v>5</v>
      </c>
      <c r="AE34" s="3">
        <v>5</v>
      </c>
      <c r="AF34" s="3">
        <v>5</v>
      </c>
      <c r="AG34" s="3">
        <v>5</v>
      </c>
      <c r="AH34" s="3">
        <v>5</v>
      </c>
      <c r="AI34" s="3" t="s">
        <v>240</v>
      </c>
    </row>
    <row r="35" spans="1:36" x14ac:dyDescent="0.2">
      <c r="A35" s="2">
        <v>44576.570587337963</v>
      </c>
      <c r="B35" s="3" t="s">
        <v>162</v>
      </c>
      <c r="C35" s="3" t="s">
        <v>37</v>
      </c>
      <c r="D35" s="3" t="s">
        <v>38</v>
      </c>
      <c r="F35" s="3" t="s">
        <v>40</v>
      </c>
      <c r="G35" s="3" t="s">
        <v>41</v>
      </c>
      <c r="I35" s="3">
        <v>5</v>
      </c>
      <c r="J35" s="3">
        <v>5</v>
      </c>
      <c r="K35" s="3">
        <v>5</v>
      </c>
      <c r="L35" s="3">
        <v>5</v>
      </c>
      <c r="M35" s="3">
        <v>5</v>
      </c>
      <c r="N35" s="3">
        <v>5</v>
      </c>
      <c r="O35" s="3">
        <v>5</v>
      </c>
      <c r="P35" s="3">
        <v>5</v>
      </c>
      <c r="Q35" s="3">
        <v>5</v>
      </c>
      <c r="R35" s="3">
        <v>5</v>
      </c>
      <c r="T35" s="3" t="s">
        <v>86</v>
      </c>
      <c r="U35" s="3" t="s">
        <v>45</v>
      </c>
      <c r="V35" s="3" t="s">
        <v>65</v>
      </c>
      <c r="W35" s="3" t="s">
        <v>46</v>
      </c>
      <c r="X35" s="3" t="s">
        <v>73</v>
      </c>
      <c r="Y35" s="3" t="s">
        <v>114</v>
      </c>
      <c r="Z35" s="3">
        <v>5</v>
      </c>
      <c r="AA35" s="3" t="s">
        <v>163</v>
      </c>
      <c r="AC35" s="3">
        <v>3</v>
      </c>
      <c r="AD35" s="3">
        <v>4</v>
      </c>
      <c r="AE35" s="3">
        <v>4</v>
      </c>
      <c r="AF35" s="3">
        <v>5</v>
      </c>
      <c r="AG35" s="3">
        <v>5</v>
      </c>
      <c r="AH35" s="3">
        <v>4</v>
      </c>
      <c r="AI35" s="3" t="s">
        <v>241</v>
      </c>
    </row>
    <row r="36" spans="1:36" x14ac:dyDescent="0.2">
      <c r="A36" s="2">
        <v>44576.603311574072</v>
      </c>
      <c r="B36" s="3" t="s">
        <v>147</v>
      </c>
      <c r="C36" s="3" t="s">
        <v>37</v>
      </c>
      <c r="D36" s="3" t="s">
        <v>121</v>
      </c>
      <c r="F36" s="3" t="s">
        <v>40</v>
      </c>
      <c r="G36" s="3" t="s">
        <v>41</v>
      </c>
      <c r="H36" s="3" t="s">
        <v>92</v>
      </c>
      <c r="I36" s="3">
        <v>4</v>
      </c>
      <c r="J36" s="3">
        <v>4</v>
      </c>
      <c r="K36" s="3">
        <v>5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5</v>
      </c>
      <c r="T36" s="3" t="s">
        <v>43</v>
      </c>
      <c r="U36" s="3" t="s">
        <v>44</v>
      </c>
      <c r="V36" s="3" t="s">
        <v>45</v>
      </c>
      <c r="W36" s="3" t="s">
        <v>72</v>
      </c>
      <c r="X36" s="3" t="s">
        <v>47</v>
      </c>
      <c r="Y36" s="3" t="s">
        <v>48</v>
      </c>
      <c r="Z36" s="3">
        <v>5</v>
      </c>
      <c r="AA36" s="3" t="s">
        <v>242</v>
      </c>
      <c r="AC36" s="3">
        <v>4</v>
      </c>
      <c r="AD36" s="3">
        <v>4</v>
      </c>
      <c r="AE36" s="3">
        <v>5</v>
      </c>
      <c r="AF36" s="3">
        <v>5</v>
      </c>
      <c r="AG36" s="3">
        <v>4</v>
      </c>
      <c r="AH36" s="3">
        <v>4</v>
      </c>
      <c r="AI36" s="3" t="s">
        <v>178</v>
      </c>
    </row>
    <row r="37" spans="1:36" x14ac:dyDescent="0.2">
      <c r="A37" s="2">
        <v>44576.603517129624</v>
      </c>
      <c r="B37" s="3" t="s">
        <v>36</v>
      </c>
      <c r="C37" s="3" t="s">
        <v>37</v>
      </c>
      <c r="D37" s="3" t="s">
        <v>38</v>
      </c>
      <c r="F37" s="3" t="s">
        <v>40</v>
      </c>
      <c r="G37" s="3" t="s">
        <v>41</v>
      </c>
      <c r="H37" s="3" t="s">
        <v>42</v>
      </c>
      <c r="I37" s="3">
        <v>4</v>
      </c>
      <c r="J37" s="3">
        <v>4</v>
      </c>
      <c r="K37" s="3">
        <v>4</v>
      </c>
      <c r="L37" s="3">
        <v>4</v>
      </c>
      <c r="M37" s="3">
        <v>3</v>
      </c>
      <c r="N37" s="3">
        <v>4</v>
      </c>
      <c r="O37" s="3">
        <v>3</v>
      </c>
      <c r="P37" s="3">
        <v>4</v>
      </c>
      <c r="Q37" s="3">
        <v>4</v>
      </c>
      <c r="R37" s="3">
        <v>4</v>
      </c>
      <c r="T37" s="3" t="s">
        <v>43</v>
      </c>
      <c r="U37" s="3" t="s">
        <v>44</v>
      </c>
      <c r="V37" s="3" t="s">
        <v>45</v>
      </c>
      <c r="W37" s="3" t="s">
        <v>72</v>
      </c>
      <c r="X37" s="3" t="s">
        <v>47</v>
      </c>
      <c r="Y37" s="3" t="s">
        <v>48</v>
      </c>
      <c r="Z37" s="3">
        <v>2</v>
      </c>
      <c r="AA37" s="3" t="s">
        <v>243</v>
      </c>
      <c r="AC37" s="3">
        <v>3</v>
      </c>
      <c r="AD37" s="3">
        <v>3</v>
      </c>
      <c r="AE37" s="3">
        <v>3</v>
      </c>
      <c r="AF37" s="3">
        <v>3</v>
      </c>
      <c r="AG37" s="3">
        <v>3</v>
      </c>
      <c r="AH37" s="3">
        <v>3</v>
      </c>
      <c r="AI37" s="3" t="s">
        <v>50</v>
      </c>
    </row>
    <row r="38" spans="1:36" x14ac:dyDescent="0.2">
      <c r="A38" s="2">
        <v>44576.609610717591</v>
      </c>
      <c r="B38" s="3" t="s">
        <v>112</v>
      </c>
      <c r="C38" s="3" t="s">
        <v>52</v>
      </c>
      <c r="D38" s="3" t="s">
        <v>38</v>
      </c>
      <c r="F38" s="3" t="s">
        <v>113</v>
      </c>
      <c r="G38" s="3" t="s">
        <v>41</v>
      </c>
      <c r="I38" s="3">
        <v>4</v>
      </c>
      <c r="J38" s="3">
        <v>4</v>
      </c>
      <c r="K38" s="3">
        <v>5</v>
      </c>
      <c r="L38" s="3">
        <v>5</v>
      </c>
      <c r="M38" s="3">
        <v>5</v>
      </c>
      <c r="N38" s="3">
        <v>5</v>
      </c>
      <c r="O38" s="3">
        <v>5</v>
      </c>
      <c r="P38" s="3">
        <v>5</v>
      </c>
      <c r="Q38" s="3">
        <v>5</v>
      </c>
      <c r="R38" s="3">
        <v>5</v>
      </c>
      <c r="T38" s="3" t="s">
        <v>64</v>
      </c>
      <c r="U38" s="3" t="s">
        <v>44</v>
      </c>
      <c r="V38" s="3" t="s">
        <v>65</v>
      </c>
      <c r="W38" s="3" t="s">
        <v>66</v>
      </c>
      <c r="X38" s="3" t="s">
        <v>73</v>
      </c>
      <c r="Y38" s="3" t="s">
        <v>114</v>
      </c>
      <c r="Z38" s="3">
        <v>5</v>
      </c>
      <c r="AA38" s="3" t="s">
        <v>115</v>
      </c>
      <c r="AC38" s="3">
        <v>4</v>
      </c>
      <c r="AD38" s="3">
        <v>5</v>
      </c>
      <c r="AE38" s="3">
        <v>5</v>
      </c>
      <c r="AF38" s="3">
        <v>5</v>
      </c>
      <c r="AG38" s="3">
        <v>5</v>
      </c>
      <c r="AH38" s="3">
        <v>5</v>
      </c>
      <c r="AI38" s="3" t="s">
        <v>217</v>
      </c>
    </row>
    <row r="39" spans="1:36" x14ac:dyDescent="0.2">
      <c r="A39" s="2">
        <v>44576.610238067129</v>
      </c>
      <c r="B39" s="3" t="s">
        <v>76</v>
      </c>
      <c r="C39" s="3" t="s">
        <v>37</v>
      </c>
      <c r="D39" s="3" t="s">
        <v>38</v>
      </c>
      <c r="F39" s="3" t="s">
        <v>77</v>
      </c>
      <c r="G39" s="3" t="s">
        <v>41</v>
      </c>
      <c r="H39" s="3" t="s">
        <v>78</v>
      </c>
      <c r="I39" s="3">
        <v>5</v>
      </c>
      <c r="J39" s="3">
        <v>5</v>
      </c>
      <c r="K39" s="3">
        <v>5</v>
      </c>
      <c r="L39" s="3">
        <v>4</v>
      </c>
      <c r="M39" s="3">
        <v>5</v>
      </c>
      <c r="N39" s="3">
        <v>4</v>
      </c>
      <c r="O39" s="3">
        <v>4</v>
      </c>
      <c r="P39" s="3">
        <v>4</v>
      </c>
      <c r="Q39" s="3">
        <v>5</v>
      </c>
      <c r="R39" s="3">
        <v>5</v>
      </c>
      <c r="S39" s="3" t="s">
        <v>244</v>
      </c>
      <c r="T39" s="3" t="s">
        <v>43</v>
      </c>
      <c r="U39" s="3" t="s">
        <v>71</v>
      </c>
      <c r="V39" s="3" t="s">
        <v>45</v>
      </c>
      <c r="W39" s="3" t="s">
        <v>72</v>
      </c>
      <c r="X39" s="3" t="s">
        <v>73</v>
      </c>
      <c r="Y39" s="3" t="s">
        <v>67</v>
      </c>
      <c r="Z39" s="3">
        <v>5</v>
      </c>
      <c r="AA39" s="3" t="s">
        <v>245</v>
      </c>
      <c r="AB39" s="3" t="s">
        <v>246</v>
      </c>
      <c r="AC39" s="3">
        <v>4</v>
      </c>
      <c r="AD39" s="3">
        <v>4</v>
      </c>
      <c r="AE39" s="3">
        <v>4</v>
      </c>
      <c r="AF39" s="3">
        <v>5</v>
      </c>
      <c r="AG39" s="3">
        <v>4</v>
      </c>
      <c r="AH39" s="3">
        <v>5</v>
      </c>
      <c r="AI39" s="3" t="s">
        <v>247</v>
      </c>
      <c r="AJ39" s="3" t="s">
        <v>248</v>
      </c>
    </row>
    <row r="40" spans="1:36" x14ac:dyDescent="0.2">
      <c r="A40" s="2">
        <v>44576.624147106486</v>
      </c>
      <c r="B40" s="3" t="s">
        <v>249</v>
      </c>
      <c r="C40" s="3" t="s">
        <v>52</v>
      </c>
      <c r="D40" s="3" t="s">
        <v>121</v>
      </c>
      <c r="F40" s="3" t="s">
        <v>40</v>
      </c>
      <c r="G40" s="3" t="s">
        <v>41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>
        <v>4</v>
      </c>
      <c r="T40" s="3" t="s">
        <v>86</v>
      </c>
      <c r="U40" s="3" t="s">
        <v>45</v>
      </c>
      <c r="V40" s="3" t="s">
        <v>65</v>
      </c>
      <c r="W40" s="3" t="s">
        <v>46</v>
      </c>
      <c r="X40" s="3" t="s">
        <v>47</v>
      </c>
      <c r="Y40" s="3" t="s">
        <v>114</v>
      </c>
      <c r="Z40" s="3">
        <v>4</v>
      </c>
      <c r="AA40" s="3" t="s">
        <v>122</v>
      </c>
      <c r="AC40" s="3">
        <v>4</v>
      </c>
      <c r="AD40" s="3">
        <v>4</v>
      </c>
      <c r="AE40" s="3">
        <v>4</v>
      </c>
      <c r="AF40" s="3">
        <v>4</v>
      </c>
      <c r="AG40" s="3">
        <v>4</v>
      </c>
      <c r="AH40" s="3">
        <v>4</v>
      </c>
      <c r="AI40" s="3" t="s">
        <v>250</v>
      </c>
    </row>
    <row r="41" spans="1:36" x14ac:dyDescent="0.2">
      <c r="A41" s="2">
        <v>44576.629442650461</v>
      </c>
      <c r="B41" s="3" t="s">
        <v>251</v>
      </c>
      <c r="C41" s="3" t="s">
        <v>37</v>
      </c>
      <c r="D41" s="3" t="s">
        <v>38</v>
      </c>
      <c r="F41" s="3" t="s">
        <v>77</v>
      </c>
      <c r="G41" s="3" t="s">
        <v>41</v>
      </c>
      <c r="H41" s="3" t="s">
        <v>92</v>
      </c>
      <c r="I41" s="3">
        <v>5</v>
      </c>
      <c r="J41" s="3">
        <v>5</v>
      </c>
      <c r="K41" s="3">
        <v>5</v>
      </c>
      <c r="L41" s="3">
        <v>5</v>
      </c>
      <c r="M41" s="3">
        <v>5</v>
      </c>
      <c r="N41" s="3">
        <v>5</v>
      </c>
      <c r="O41" s="3">
        <v>5</v>
      </c>
      <c r="P41" s="3">
        <v>4</v>
      </c>
      <c r="Q41" s="3">
        <v>5</v>
      </c>
      <c r="R41" s="3">
        <v>5</v>
      </c>
      <c r="T41" s="3" t="s">
        <v>43</v>
      </c>
      <c r="U41" s="3" t="s">
        <v>71</v>
      </c>
      <c r="V41" s="3" t="s">
        <v>45</v>
      </c>
      <c r="W41" s="3" t="s">
        <v>58</v>
      </c>
      <c r="X41" s="3" t="s">
        <v>73</v>
      </c>
      <c r="Y41" s="3" t="s">
        <v>48</v>
      </c>
      <c r="Z41" s="3">
        <v>5</v>
      </c>
      <c r="AA41" s="3" t="s">
        <v>252</v>
      </c>
      <c r="AB41" s="3" t="s">
        <v>253</v>
      </c>
      <c r="AC41" s="3">
        <v>5</v>
      </c>
      <c r="AD41" s="3">
        <v>5</v>
      </c>
      <c r="AE41" s="3">
        <v>5</v>
      </c>
      <c r="AF41" s="3">
        <v>5</v>
      </c>
      <c r="AG41" s="3">
        <v>5</v>
      </c>
      <c r="AH41" s="3">
        <v>5</v>
      </c>
      <c r="AI41" s="3" t="s">
        <v>254</v>
      </c>
    </row>
    <row r="42" spans="1:36" x14ac:dyDescent="0.2">
      <c r="A42" s="2">
        <v>44576.630622523153</v>
      </c>
      <c r="B42" s="3" t="s">
        <v>255</v>
      </c>
      <c r="C42" s="3" t="s">
        <v>37</v>
      </c>
      <c r="D42" s="3" t="s">
        <v>121</v>
      </c>
      <c r="F42" s="3" t="s">
        <v>55</v>
      </c>
      <c r="G42" s="3" t="s">
        <v>63</v>
      </c>
      <c r="I42" s="3">
        <v>4</v>
      </c>
      <c r="J42" s="3">
        <v>3</v>
      </c>
      <c r="K42" s="3">
        <v>4</v>
      </c>
      <c r="L42" s="3">
        <v>2</v>
      </c>
      <c r="M42" s="3">
        <v>3</v>
      </c>
      <c r="N42" s="3">
        <v>3</v>
      </c>
      <c r="O42" s="3">
        <v>3</v>
      </c>
      <c r="P42" s="3">
        <v>4</v>
      </c>
      <c r="Q42" s="3">
        <v>4</v>
      </c>
      <c r="R42" s="3">
        <v>3</v>
      </c>
      <c r="S42" s="3" t="s">
        <v>256</v>
      </c>
      <c r="T42" s="3" t="s">
        <v>43</v>
      </c>
      <c r="U42" s="3" t="s">
        <v>71</v>
      </c>
      <c r="V42" s="3" t="s">
        <v>65</v>
      </c>
      <c r="W42" s="3" t="s">
        <v>46</v>
      </c>
      <c r="X42" s="3" t="s">
        <v>73</v>
      </c>
      <c r="Y42" s="3" t="s">
        <v>114</v>
      </c>
      <c r="Z42" s="3">
        <v>3</v>
      </c>
      <c r="AA42" s="3" t="s">
        <v>257</v>
      </c>
      <c r="AC42" s="3">
        <v>3</v>
      </c>
      <c r="AD42" s="3">
        <v>3</v>
      </c>
      <c r="AE42" s="3">
        <v>3</v>
      </c>
      <c r="AF42" s="3">
        <v>3</v>
      </c>
      <c r="AG42" s="3">
        <v>2</v>
      </c>
      <c r="AH42" s="3">
        <v>3</v>
      </c>
      <c r="AI42" s="3" t="s">
        <v>258</v>
      </c>
    </row>
    <row r="43" spans="1:36" x14ac:dyDescent="0.2">
      <c r="A43" s="2">
        <v>44576.765588599534</v>
      </c>
      <c r="B43" s="3" t="s">
        <v>228</v>
      </c>
      <c r="C43" s="3" t="s">
        <v>52</v>
      </c>
      <c r="D43" s="3" t="s">
        <v>38</v>
      </c>
      <c r="F43" s="3" t="s">
        <v>40</v>
      </c>
      <c r="G43" s="3" t="s">
        <v>41</v>
      </c>
      <c r="H43" s="3" t="s">
        <v>103</v>
      </c>
      <c r="I43" s="3">
        <v>4</v>
      </c>
      <c r="J43" s="3">
        <v>4</v>
      </c>
      <c r="K43" s="3">
        <v>4</v>
      </c>
      <c r="L43" s="3">
        <v>4</v>
      </c>
      <c r="M43" s="3">
        <v>4</v>
      </c>
      <c r="N43" s="3">
        <v>3</v>
      </c>
      <c r="O43" s="3">
        <v>4</v>
      </c>
      <c r="P43" s="3">
        <v>4</v>
      </c>
      <c r="Q43" s="3">
        <v>4</v>
      </c>
      <c r="R43" s="3">
        <v>4</v>
      </c>
      <c r="T43" s="3" t="s">
        <v>64</v>
      </c>
      <c r="U43" s="3" t="s">
        <v>65</v>
      </c>
      <c r="V43" s="3" t="s">
        <v>65</v>
      </c>
      <c r="W43" s="3" t="s">
        <v>46</v>
      </c>
      <c r="X43" s="3" t="s">
        <v>73</v>
      </c>
      <c r="Y43" s="3" t="s">
        <v>114</v>
      </c>
      <c r="Z43" s="3">
        <v>5</v>
      </c>
      <c r="AA43" s="3" t="s">
        <v>130</v>
      </c>
      <c r="AC43" s="3">
        <v>4</v>
      </c>
      <c r="AD43" s="3">
        <v>4</v>
      </c>
      <c r="AE43" s="3">
        <v>4</v>
      </c>
      <c r="AF43" s="3">
        <v>4</v>
      </c>
      <c r="AG43" s="3">
        <v>4</v>
      </c>
      <c r="AH43" s="3">
        <v>4</v>
      </c>
      <c r="AI43" s="3" t="s">
        <v>259</v>
      </c>
    </row>
    <row r="44" spans="1:36" x14ac:dyDescent="0.2">
      <c r="A44" s="2">
        <v>44576.818455775458</v>
      </c>
      <c r="B44" s="3" t="s">
        <v>260</v>
      </c>
      <c r="C44" s="3" t="s">
        <v>52</v>
      </c>
      <c r="D44" s="3" t="s">
        <v>38</v>
      </c>
      <c r="F44" s="3" t="s">
        <v>113</v>
      </c>
      <c r="G44" s="3" t="s">
        <v>41</v>
      </c>
      <c r="I44" s="3">
        <v>5</v>
      </c>
      <c r="J44" s="3">
        <v>5</v>
      </c>
      <c r="K44" s="3">
        <v>4</v>
      </c>
      <c r="L44" s="3">
        <v>4</v>
      </c>
      <c r="M44" s="3">
        <v>4</v>
      </c>
      <c r="N44" s="3">
        <v>2</v>
      </c>
      <c r="O44" s="3">
        <v>3</v>
      </c>
      <c r="P44" s="3">
        <v>1</v>
      </c>
      <c r="Q44" s="3">
        <v>2</v>
      </c>
      <c r="R44" s="3">
        <v>3</v>
      </c>
      <c r="S44" s="3" t="s">
        <v>261</v>
      </c>
      <c r="T44" s="3" t="s">
        <v>86</v>
      </c>
      <c r="U44" s="3" t="s">
        <v>71</v>
      </c>
      <c r="V44" s="3" t="s">
        <v>45</v>
      </c>
      <c r="W44" s="3" t="s">
        <v>72</v>
      </c>
      <c r="X44" s="3" t="s">
        <v>73</v>
      </c>
      <c r="Y44" s="3" t="s">
        <v>48</v>
      </c>
      <c r="Z44" s="3">
        <v>3</v>
      </c>
      <c r="AA44" s="3" t="s">
        <v>218</v>
      </c>
      <c r="AC44" s="3">
        <v>3</v>
      </c>
      <c r="AD44" s="3">
        <v>3</v>
      </c>
      <c r="AE44" s="3">
        <v>3</v>
      </c>
      <c r="AF44" s="3">
        <v>3</v>
      </c>
      <c r="AG44" s="3">
        <v>3</v>
      </c>
      <c r="AH44" s="3">
        <v>5</v>
      </c>
      <c r="AI44" s="3" t="s">
        <v>262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77"/>
  <sheetViews>
    <sheetView tabSelected="1" workbookViewId="0"/>
  </sheetViews>
  <sheetFormatPr defaultColWidth="14.42578125" defaultRowHeight="15.75" customHeight="1" x14ac:dyDescent="0.2"/>
  <cols>
    <col min="1" max="1" width="6" customWidth="1"/>
    <col min="2" max="3" width="41.140625" customWidth="1"/>
    <col min="4" max="4" width="25.85546875" customWidth="1"/>
  </cols>
  <sheetData>
    <row r="1" spans="1:4" x14ac:dyDescent="0.2">
      <c r="A1" s="3" t="s">
        <v>263</v>
      </c>
      <c r="B1" s="3" t="s">
        <v>264</v>
      </c>
      <c r="C1" s="3" t="s">
        <v>265</v>
      </c>
      <c r="D1" s="3" t="s">
        <v>266</v>
      </c>
    </row>
    <row r="2" spans="1:4" x14ac:dyDescent="0.2">
      <c r="A2" s="3">
        <v>1</v>
      </c>
      <c r="B2" s="3" t="str">
        <f ca="1">IFERROR(__xludf.DUMMYFUNCTION("UNIQUE(C2:C1001,)"),"faqir1008@gmail.com")</f>
        <v>faqir1008@gmail.com</v>
      </c>
      <c r="C2" s="3" t="s">
        <v>188</v>
      </c>
      <c r="D2" s="4" t="s">
        <v>267</v>
      </c>
    </row>
    <row r="3" spans="1:4" x14ac:dyDescent="0.2">
      <c r="A3" s="3">
        <v>2</v>
      </c>
      <c r="B3" s="3" t="str">
        <f ca="1">IFERROR(__xludf.DUMMYFUNCTION("""COMPUTED_VALUE"""),"fauziyah@farmasi.uin-malang.ac.id")</f>
        <v>fauziyah@farmasi.uin-malang.ac.id</v>
      </c>
      <c r="C3" s="3" t="s">
        <v>123</v>
      </c>
      <c r="D3" s="4" t="s">
        <v>267</v>
      </c>
    </row>
    <row r="4" spans="1:4" x14ac:dyDescent="0.2">
      <c r="A4" s="3">
        <v>3</v>
      </c>
      <c r="B4" s="3" t="str">
        <f ca="1">IFERROR(__xludf.DUMMYFUNCTION("""COMPUTED_VALUE"""),"fitrah.sn222@gmail.com")</f>
        <v>fitrah.sn222@gmail.com</v>
      </c>
      <c r="C4" s="3" t="s">
        <v>70</v>
      </c>
      <c r="D4" s="4" t="s">
        <v>267</v>
      </c>
    </row>
    <row r="5" spans="1:4" x14ac:dyDescent="0.2">
      <c r="A5" s="3">
        <v>4</v>
      </c>
      <c r="B5" s="3" t="str">
        <f ca="1">IFERROR(__xludf.DUMMYFUNCTION("""COMPUTED_VALUE"""),"lohh2222@gmail.com")</f>
        <v>lohh2222@gmail.com</v>
      </c>
      <c r="C5" s="3" t="s">
        <v>129</v>
      </c>
      <c r="D5" s="4" t="s">
        <v>267</v>
      </c>
    </row>
    <row r="6" spans="1:4" x14ac:dyDescent="0.2">
      <c r="A6" s="3">
        <v>5</v>
      </c>
      <c r="B6" s="3" t="str">
        <f ca="1">IFERROR(__xludf.DUMMYFUNCTION("""COMPUTED_VALUE"""),"nooreeya2000@gmail.com")</f>
        <v>nooreeya2000@gmail.com</v>
      </c>
      <c r="C6" s="3" t="s">
        <v>136</v>
      </c>
      <c r="D6" s="4" t="s">
        <v>267</v>
      </c>
    </row>
    <row r="7" spans="1:4" x14ac:dyDescent="0.2">
      <c r="A7" s="3">
        <v>6</v>
      </c>
      <c r="B7" s="3" t="str">
        <f ca="1">IFERROR(__xludf.DUMMYFUNCTION("""COMPUTED_VALUE"""),"tarmizimano@gmail.com")</f>
        <v>tarmizimano@gmail.com</v>
      </c>
      <c r="C7" s="3" t="s">
        <v>62</v>
      </c>
      <c r="D7" s="5" t="s">
        <v>268</v>
      </c>
    </row>
    <row r="8" spans="1:4" x14ac:dyDescent="0.2">
      <c r="A8" s="3">
        <v>7</v>
      </c>
      <c r="B8" s="3" t="str">
        <f ca="1">IFERROR(__xludf.DUMMYFUNCTION("""COMPUTED_VALUE"""),"nawawee.toh@pncc.ac.th")</f>
        <v>nawawee.toh@pncc.ac.th</v>
      </c>
      <c r="C8" s="3" t="s">
        <v>200</v>
      </c>
      <c r="D8" s="4" t="s">
        <v>267</v>
      </c>
    </row>
    <row r="9" spans="1:4" x14ac:dyDescent="0.2">
      <c r="A9" s="3">
        <v>8</v>
      </c>
      <c r="B9" s="3" t="str">
        <f ca="1">IFERROR(__xludf.DUMMYFUNCTION("""COMPUTED_VALUE"""),"nureeza24434@gmail.com")</f>
        <v>nureeza24434@gmail.com</v>
      </c>
      <c r="C9" s="3" t="s">
        <v>150</v>
      </c>
      <c r="D9" s="4" t="s">
        <v>267</v>
      </c>
    </row>
    <row r="10" spans="1:4" x14ac:dyDescent="0.2">
      <c r="A10" s="3">
        <v>9</v>
      </c>
      <c r="B10" s="3" t="str">
        <f ca="1">IFERROR(__xludf.DUMMYFUNCTION("""COMPUTED_VALUE"""),"ameenawantaha@gmail.com")</f>
        <v>ameenawantaha@gmail.com</v>
      </c>
      <c r="C10" s="3" t="s">
        <v>143</v>
      </c>
      <c r="D10" s="4" t="s">
        <v>267</v>
      </c>
    </row>
    <row r="11" spans="1:4" x14ac:dyDescent="0.2">
      <c r="A11" s="3">
        <v>10</v>
      </c>
      <c r="B11" s="3" t="str">
        <f ca="1">IFERROR(__xludf.DUMMYFUNCTION("""COMPUTED_VALUE"""),"1995husna@gmail.com")</f>
        <v>1995husna@gmail.com</v>
      </c>
      <c r="C11" s="3" t="s">
        <v>140</v>
      </c>
      <c r="D11" s="4" t="s">
        <v>267</v>
      </c>
    </row>
    <row r="12" spans="1:4" x14ac:dyDescent="0.2">
      <c r="A12" s="3">
        <v>11</v>
      </c>
      <c r="B12" s="3" t="str">
        <f ca="1">IFERROR(__xludf.DUMMYFUNCTION("""COMPUTED_VALUE"""),"niafifah3305@gmail.com")</f>
        <v>niafifah3305@gmail.com</v>
      </c>
      <c r="C12" s="3" t="s">
        <v>160</v>
      </c>
      <c r="D12" s="4" t="s">
        <v>267</v>
      </c>
    </row>
    <row r="13" spans="1:4" x14ac:dyDescent="0.2">
      <c r="A13" s="3">
        <v>12</v>
      </c>
      <c r="B13" s="3" t="str">
        <f ca="1">IFERROR(__xludf.DUMMYFUNCTION("""COMPUTED_VALUE"""),"nuromadasatae@gmail.com")</f>
        <v>nuromadasatae@gmail.com</v>
      </c>
      <c r="C13" s="3" t="s">
        <v>117</v>
      </c>
      <c r="D13" s="4" t="s">
        <v>267</v>
      </c>
    </row>
    <row r="14" spans="1:4" x14ac:dyDescent="0.2">
      <c r="A14" s="3">
        <v>13</v>
      </c>
      <c r="B14" s="3" t="str">
        <f ca="1">IFERROR(__xludf.DUMMYFUNCTION("""COMPUTED_VALUE"""),"nasron1611@gmail.com")</f>
        <v>nasron1611@gmail.com</v>
      </c>
      <c r="C14" s="3" t="s">
        <v>126</v>
      </c>
      <c r="D14" s="4" t="s">
        <v>267</v>
      </c>
    </row>
    <row r="15" spans="1:4" x14ac:dyDescent="0.2">
      <c r="A15" s="3">
        <v>14</v>
      </c>
      <c r="B15" s="3" t="str">
        <f ca="1">IFERROR(__xludf.DUMMYFUNCTION("""COMPUTED_VALUE"""),"Sanuradana@gmail.com")</f>
        <v>Sanuradana@gmail.com</v>
      </c>
      <c r="C15" s="3" t="s">
        <v>208</v>
      </c>
      <c r="D15" s="4" t="s">
        <v>267</v>
      </c>
    </row>
    <row r="16" spans="1:4" x14ac:dyDescent="0.2">
      <c r="A16" s="3">
        <v>15</v>
      </c>
      <c r="B16" s="3" t="str">
        <f ca="1">IFERROR(__xludf.DUMMYFUNCTION("""COMPUTED_VALUE"""),"maruli.siregar@halalmui.org")</f>
        <v>maruli.siregar@halalmui.org</v>
      </c>
      <c r="C16" s="3" t="s">
        <v>211</v>
      </c>
      <c r="D16" s="5" t="s">
        <v>268</v>
      </c>
    </row>
    <row r="17" spans="1:4" x14ac:dyDescent="0.2">
      <c r="A17" s="3">
        <v>16</v>
      </c>
      <c r="B17" s="3" t="str">
        <f ca="1">IFERROR(__xludf.DUMMYFUNCTION("""COMPUTED_VALUE"""),"sainab3386@gmail.com")</f>
        <v>sainab3386@gmail.com</v>
      </c>
      <c r="C17" s="3" t="s">
        <v>215</v>
      </c>
      <c r="D17" s="4" t="s">
        <v>267</v>
      </c>
    </row>
    <row r="18" spans="1:4" x14ac:dyDescent="0.2">
      <c r="A18" s="3">
        <v>17</v>
      </c>
      <c r="B18" s="3" t="str">
        <f ca="1">IFERROR(__xludf.DUMMYFUNCTION("""COMPUTED_VALUE"""),"nourshifa2558@gmail.com")</f>
        <v>nourshifa2558@gmail.com</v>
      </c>
      <c r="C18" s="3" t="s">
        <v>109</v>
      </c>
      <c r="D18" s="4" t="s">
        <v>267</v>
      </c>
    </row>
    <row r="19" spans="1:4" x14ac:dyDescent="0.2">
      <c r="A19" s="3">
        <v>18</v>
      </c>
      <c r="B19" s="3" t="str">
        <f ca="1">IFERROR(__xludf.DUMMYFUNCTION("""COMPUTED_VALUE"""),"commellow@gmail.com")</f>
        <v>commellow@gmail.com</v>
      </c>
      <c r="C19" s="3" t="s">
        <v>153</v>
      </c>
      <c r="D19" s="4" t="s">
        <v>267</v>
      </c>
    </row>
    <row r="20" spans="1:4" x14ac:dyDescent="0.2">
      <c r="A20" s="3">
        <v>19</v>
      </c>
      <c r="B20" s="3" t="str">
        <f ca="1">IFERROR(__xludf.DUMMYFUNCTION("""COMPUTED_VALUE"""),"goffa2012@gmail.com")</f>
        <v>goffa2012@gmail.com</v>
      </c>
      <c r="C20" s="3" t="s">
        <v>223</v>
      </c>
      <c r="D20" s="4" t="s">
        <v>267</v>
      </c>
    </row>
    <row r="21" spans="1:4" x14ac:dyDescent="0.2">
      <c r="A21" s="3">
        <v>20</v>
      </c>
      <c r="B21" s="3" t="str">
        <f ca="1">IFERROR(__xludf.DUMMYFUNCTION("""COMPUTED_VALUE"""),"anucha33791@gmail.com")</f>
        <v>anucha33791@gmail.com</v>
      </c>
      <c r="C21" s="3" t="s">
        <v>225</v>
      </c>
      <c r="D21" s="4" t="s">
        <v>267</v>
      </c>
    </row>
    <row r="22" spans="1:4" x14ac:dyDescent="0.2">
      <c r="A22" s="3">
        <v>21</v>
      </c>
      <c r="B22" s="3" t="str">
        <f ca="1">IFERROR(__xludf.DUMMYFUNCTION("""COMPUTED_VALUE"""),"sakeef.keef@gmail.com")</f>
        <v>sakeef.keef@gmail.com</v>
      </c>
      <c r="C22" s="3" t="s">
        <v>228</v>
      </c>
      <c r="D22" s="4" t="s">
        <v>267</v>
      </c>
    </row>
    <row r="23" spans="1:4" x14ac:dyDescent="0.2">
      <c r="A23" s="3">
        <v>22</v>
      </c>
      <c r="B23" s="3" t="str">
        <f ca="1">IFERROR(__xludf.DUMMYFUNCTION("""COMPUTED_VALUE"""),"azh.mlg12@gmail.com")</f>
        <v>azh.mlg12@gmail.com</v>
      </c>
      <c r="C23" s="3" t="s">
        <v>230</v>
      </c>
      <c r="D23" s="4" t="s">
        <v>267</v>
      </c>
    </row>
    <row r="24" spans="1:4" x14ac:dyDescent="0.2">
      <c r="A24" s="3">
        <v>23</v>
      </c>
      <c r="B24" s="3" t="str">
        <f ca="1">IFERROR(__xludf.DUMMYFUNCTION("""COMPUTED_VALUE"""),"lutfahayeuma50@gmail.com")</f>
        <v>lutfahayeuma50@gmail.com</v>
      </c>
      <c r="C24" s="3" t="s">
        <v>165</v>
      </c>
      <c r="D24" s="4" t="s">
        <v>267</v>
      </c>
    </row>
    <row r="25" spans="1:4" x14ac:dyDescent="0.2">
      <c r="A25" s="3">
        <v>24</v>
      </c>
      <c r="B25" s="3" t="str">
        <f ca="1">IFERROR(__xludf.DUMMYFUNCTION("""COMPUTED_VALUE"""),"Benbebez23820@gmail.com")</f>
        <v>Benbebez23820@gmail.com</v>
      </c>
      <c r="C25" s="3" t="s">
        <v>102</v>
      </c>
      <c r="D25" s="4" t="s">
        <v>267</v>
      </c>
    </row>
    <row r="26" spans="1:4" x14ac:dyDescent="0.2">
      <c r="A26" s="3">
        <v>25</v>
      </c>
      <c r="B26" s="3" t="str">
        <f ca="1">IFERROR(__xludf.DUMMYFUNCTION("""COMPUTED_VALUE"""),"yas.mee10743@gmail.com")</f>
        <v>yas.mee10743@gmail.com</v>
      </c>
      <c r="C26" s="3" t="s">
        <v>174</v>
      </c>
      <c r="D26" s="4" t="s">
        <v>267</v>
      </c>
    </row>
    <row r="27" spans="1:4" x14ac:dyDescent="0.2">
      <c r="A27" s="3">
        <v>26</v>
      </c>
      <c r="B27" s="3" t="str">
        <f ca="1">IFERROR(__xludf.DUMMYFUNCTION("""COMPUTED_VALUE"""),"jusak2330@gmail.com")</f>
        <v>jusak2330@gmail.com</v>
      </c>
      <c r="C27" s="3" t="s">
        <v>238</v>
      </c>
      <c r="D27" s="4" t="s">
        <v>267</v>
      </c>
    </row>
    <row r="28" spans="1:4" x14ac:dyDescent="0.2">
      <c r="A28" s="3">
        <v>27</v>
      </c>
      <c r="B28" s="3" t="str">
        <f ca="1">IFERROR(__xludf.DUMMYFUNCTION("""COMPUTED_VALUE"""),"yanatsamee@gmail.com")</f>
        <v>yanatsamee@gmail.com</v>
      </c>
      <c r="C28" s="3" t="s">
        <v>176</v>
      </c>
      <c r="D28" s="4" t="s">
        <v>267</v>
      </c>
    </row>
    <row r="29" spans="1:4" x14ac:dyDescent="0.2">
      <c r="A29" s="3">
        <v>28</v>
      </c>
      <c r="B29" s="3" t="str">
        <f ca="1">IFERROR(__xludf.DUMMYFUNCTION("""COMPUTED_VALUE"""),"maisara_19@hotmail.com")</f>
        <v>maisara_19@hotmail.com</v>
      </c>
      <c r="C29" s="3" t="s">
        <v>162</v>
      </c>
      <c r="D29" s="4" t="s">
        <v>267</v>
      </c>
    </row>
    <row r="30" spans="1:4" x14ac:dyDescent="0.2">
      <c r="A30" s="3">
        <v>29</v>
      </c>
      <c r="B30" s="3" t="str">
        <f ca="1">IFERROR(__xludf.DUMMYFUNCTION("""COMPUTED_VALUE"""),"fatilah36@gmail.com")</f>
        <v>fatilah36@gmail.com</v>
      </c>
      <c r="C30" s="3" t="s">
        <v>147</v>
      </c>
      <c r="D30" s="4" t="s">
        <v>267</v>
      </c>
    </row>
    <row r="31" spans="1:4" x14ac:dyDescent="0.2">
      <c r="A31" s="3">
        <v>30</v>
      </c>
      <c r="B31" s="3" t="str">
        <f ca="1">IFERROR(__xludf.DUMMYFUNCTION("""COMPUTED_VALUE"""),"alizz.o9632@gmail.com")</f>
        <v>alizz.o9632@gmail.com</v>
      </c>
      <c r="C31" s="3" t="s">
        <v>36</v>
      </c>
      <c r="D31" s="4" t="s">
        <v>267</v>
      </c>
    </row>
    <row r="32" spans="1:4" x14ac:dyDescent="0.2">
      <c r="A32" s="3">
        <v>31</v>
      </c>
      <c r="B32" s="3" t="str">
        <f ca="1">IFERROR(__xludf.DUMMYFUNCTION("""COMPUTED_VALUE"""),"wanhonest@gmail.com")</f>
        <v>wanhonest@gmail.com</v>
      </c>
      <c r="C32" s="3" t="s">
        <v>112</v>
      </c>
      <c r="D32" s="5" t="s">
        <v>268</v>
      </c>
    </row>
    <row r="33" spans="1:4" x14ac:dyDescent="0.2">
      <c r="A33" s="3">
        <v>32</v>
      </c>
      <c r="B33" s="3" t="str">
        <f ca="1">IFERROR(__xludf.DUMMYFUNCTION("""COMPUTED_VALUE"""),"farhatee.alee@gmail.com")</f>
        <v>farhatee.alee@gmail.com</v>
      </c>
      <c r="C33" s="3" t="s">
        <v>76</v>
      </c>
      <c r="D33" s="5" t="s">
        <v>268</v>
      </c>
    </row>
    <row r="34" spans="1:4" x14ac:dyDescent="0.2">
      <c r="A34" s="3">
        <v>33</v>
      </c>
      <c r="B34" s="3" t="str">
        <f ca="1">IFERROR(__xludf.DUMMYFUNCTION("""COMPUTED_VALUE"""),"hamsoh.52@gmail.com")</f>
        <v>hamsoh.52@gmail.com</v>
      </c>
      <c r="C34" s="3" t="s">
        <v>249</v>
      </c>
      <c r="D34" s="4" t="s">
        <v>267</v>
      </c>
    </row>
    <row r="35" spans="1:4" x14ac:dyDescent="0.2">
      <c r="A35" s="3">
        <v>34</v>
      </c>
      <c r="B35" s="3" t="str">
        <f ca="1">IFERROR(__xludf.DUMMYFUNCTION("""COMPUTED_VALUE"""),"ahilas1705@gmail.com")</f>
        <v>ahilas1705@gmail.com</v>
      </c>
      <c r="C35" s="3" t="s">
        <v>251</v>
      </c>
      <c r="D35" s="5" t="s">
        <v>268</v>
      </c>
    </row>
    <row r="36" spans="1:4" x14ac:dyDescent="0.2">
      <c r="A36" s="3">
        <v>35</v>
      </c>
      <c r="B36" s="3" t="str">
        <f ca="1">IFERROR(__xludf.DUMMYFUNCTION("""COMPUTED_VALUE"""),"kruda.panitan@gmail.com")</f>
        <v>kruda.panitan@gmail.com</v>
      </c>
      <c r="C36" s="3" t="s">
        <v>255</v>
      </c>
      <c r="D36" s="5" t="s">
        <v>268</v>
      </c>
    </row>
    <row r="37" spans="1:4" x14ac:dyDescent="0.2">
      <c r="A37" s="3">
        <v>36</v>
      </c>
      <c r="B37" s="3" t="str">
        <f ca="1">IFERROR(__xludf.DUMMYFUNCTION("""COMPUTED_VALUE"""),"madkota9@gmail.com")</f>
        <v>madkota9@gmail.com</v>
      </c>
      <c r="C37" s="3" t="s">
        <v>228</v>
      </c>
      <c r="D37" s="4" t="s">
        <v>267</v>
      </c>
    </row>
    <row r="38" spans="1:4" x14ac:dyDescent="0.2">
      <c r="A38" s="3">
        <v>37</v>
      </c>
      <c r="B38" s="3" t="str">
        <f ca="1">IFERROR(__xludf.DUMMYFUNCTION("""COMPUTED_VALUE"""),"mors@unisel.edu.my")</f>
        <v>mors@unisel.edu.my</v>
      </c>
      <c r="C38" s="3" t="s">
        <v>260</v>
      </c>
      <c r="D38" s="5" t="s">
        <v>268</v>
      </c>
    </row>
    <row r="39" spans="1:4" x14ac:dyDescent="0.2">
      <c r="A39" s="3">
        <v>38</v>
      </c>
      <c r="B39" s="3" t="str">
        <f ca="1">IFERROR(__xludf.DUMMYFUNCTION("""COMPUTED_VALUE"""),"addil563@gmail.com")</f>
        <v>addil563@gmail.com</v>
      </c>
      <c r="C39" s="3" t="s">
        <v>36</v>
      </c>
      <c r="D39" s="4" t="s">
        <v>267</v>
      </c>
    </row>
    <row r="40" spans="1:4" x14ac:dyDescent="0.2">
      <c r="A40" s="3">
        <v>39</v>
      </c>
      <c r="B40" s="3" t="str">
        <f ca="1">IFERROR(__xludf.DUMMYFUNCTION("""COMPUTED_VALUE"""),"meccaaja627@gmail.com")</f>
        <v>meccaaja627@gmail.com</v>
      </c>
      <c r="C40" s="3" t="s">
        <v>51</v>
      </c>
      <c r="D40" s="4" t="s">
        <v>267</v>
      </c>
    </row>
    <row r="41" spans="1:4" x14ac:dyDescent="0.2">
      <c r="A41" s="3">
        <v>40</v>
      </c>
      <c r="B41" s="3" t="str">
        <f ca="1">IFERROR(__xludf.DUMMYFUNCTION("""COMPUTED_VALUE"""),"aswankama3166@gmail.com")</f>
        <v>aswankama3166@gmail.com</v>
      </c>
      <c r="C41" s="3" t="s">
        <v>62</v>
      </c>
      <c r="D41" s="4" t="s">
        <v>267</v>
      </c>
    </row>
    <row r="42" spans="1:4" x14ac:dyDescent="0.2">
      <c r="A42" s="3">
        <v>41</v>
      </c>
      <c r="B42" s="3" t="str">
        <f ca="1">IFERROR(__xludf.DUMMYFUNCTION("""COMPUTED_VALUE"""),"Hamsoh.52@gmail.com")</f>
        <v>Hamsoh.52@gmail.com</v>
      </c>
      <c r="C42" s="3" t="s">
        <v>70</v>
      </c>
      <c r="D42" s="4" t="s">
        <v>267</v>
      </c>
    </row>
    <row r="43" spans="1:4" x14ac:dyDescent="0.2">
      <c r="A43" s="3">
        <v>42</v>
      </c>
      <c r="B43" s="3" t="str">
        <f ca="1">IFERROR(__xludf.DUMMYFUNCTION("""COMPUTED_VALUE"""),"namah2542@gmail.com")</f>
        <v>namah2542@gmail.com</v>
      </c>
      <c r="C43" s="3" t="s">
        <v>76</v>
      </c>
      <c r="D43" s="5" t="s">
        <v>268</v>
      </c>
    </row>
    <row r="44" spans="1:4" x14ac:dyDescent="0.2">
      <c r="A44" s="3">
        <v>43</v>
      </c>
      <c r="B44" s="3" t="str">
        <f ca="1">IFERROR(__xludf.DUMMYFUNCTION("""COMPUTED_VALUE"""),"goffagoffa2012@gmail.com")</f>
        <v>goffagoffa2012@gmail.com</v>
      </c>
      <c r="C44" s="3" t="s">
        <v>84</v>
      </c>
      <c r="D44" s="4" t="s">
        <v>267</v>
      </c>
    </row>
    <row r="45" spans="1:4" x14ac:dyDescent="0.2">
      <c r="A45" s="3">
        <v>44</v>
      </c>
      <c r="B45" s="3" t="str">
        <f ca="1">IFERROR(__xludf.DUMMYFUNCTION("""COMPUTED_VALUE"""),"Abdulhakeem.wateh@gmail.com")</f>
        <v>Abdulhakeem.wateh@gmail.com</v>
      </c>
      <c r="C45" s="3" t="s">
        <v>90</v>
      </c>
      <c r="D45" s="5" t="s">
        <v>268</v>
      </c>
    </row>
    <row r="46" spans="1:4" x14ac:dyDescent="0.2">
      <c r="A46" s="3">
        <v>45</v>
      </c>
      <c r="B46" s="3" t="str">
        <f ca="1">IFERROR(__xludf.DUMMYFUNCTION("""COMPUTED_VALUE"""),"nusma310@gmail.com")</f>
        <v>nusma310@gmail.com</v>
      </c>
      <c r="C46" s="3" t="s">
        <v>84</v>
      </c>
      <c r="D46" s="4" t="s">
        <v>267</v>
      </c>
    </row>
    <row r="47" spans="1:4" x14ac:dyDescent="0.2">
      <c r="A47" s="3">
        <v>46</v>
      </c>
      <c r="B47" s="3" t="str">
        <f ca="1">IFERROR(__xludf.DUMMYFUNCTION("""COMPUTED_VALUE"""),"arripmahno94@gmail.com")</f>
        <v>arripmahno94@gmail.com</v>
      </c>
      <c r="C47" s="3" t="s">
        <v>102</v>
      </c>
      <c r="D47" s="5" t="s">
        <v>268</v>
      </c>
    </row>
    <row r="48" spans="1:4" x14ac:dyDescent="0.2">
      <c r="A48" s="3">
        <v>47</v>
      </c>
      <c r="B48" s="3" t="str">
        <f ca="1">IFERROR(__xludf.DUMMYFUNCTION("""COMPUTED_VALUE"""),"firdawmanaming@gmail.com")</f>
        <v>firdawmanaming@gmail.com</v>
      </c>
      <c r="C48" s="3" t="s">
        <v>106</v>
      </c>
      <c r="D48" s="4" t="s">
        <v>267</v>
      </c>
    </row>
    <row r="49" spans="1:4" x14ac:dyDescent="0.2">
      <c r="A49" s="3">
        <v>48</v>
      </c>
      <c r="B49" s="3" t="str">
        <f ca="1">IFERROR(__xludf.DUMMYFUNCTION("""COMPUTED_VALUE"""),"qisqis0889@gmail.com")</f>
        <v>qisqis0889@gmail.com</v>
      </c>
      <c r="C49" s="3" t="s">
        <v>109</v>
      </c>
      <c r="D49" s="4" t="s">
        <v>267</v>
      </c>
    </row>
    <row r="50" spans="1:4" x14ac:dyDescent="0.2">
      <c r="A50" s="3">
        <v>49</v>
      </c>
      <c r="B50" s="3" t="str">
        <f ca="1">IFERROR(__xludf.DUMMYFUNCTION("""COMPUTED_VALUE"""),"marosee.l@psu.ac.th")</f>
        <v>marosee.l@psu.ac.th</v>
      </c>
      <c r="C50" s="3" t="s">
        <v>112</v>
      </c>
      <c r="D50" s="4" t="s">
        <v>267</v>
      </c>
    </row>
    <row r="51" spans="1:4" x14ac:dyDescent="0.2">
      <c r="A51" s="3">
        <v>50</v>
      </c>
      <c r="B51" s="3" t="str">
        <f ca="1">IFERROR(__xludf.DUMMYFUNCTION("""COMPUTED_VALUE"""),"shukree.w@psu.ac.th")</f>
        <v>shukree.w@psu.ac.th</v>
      </c>
      <c r="C51" s="3" t="s">
        <v>117</v>
      </c>
      <c r="D51" s="4" t="s">
        <v>267</v>
      </c>
    </row>
    <row r="52" spans="1:4" x14ac:dyDescent="0.2">
      <c r="A52" s="3">
        <v>51</v>
      </c>
      <c r="B52" s="3"/>
      <c r="C52" s="3" t="s">
        <v>269</v>
      </c>
      <c r="D52" s="4" t="s">
        <v>267</v>
      </c>
    </row>
    <row r="53" spans="1:4" x14ac:dyDescent="0.2">
      <c r="A53" s="3"/>
      <c r="B53" s="3"/>
      <c r="C53" s="3" t="s">
        <v>123</v>
      </c>
      <c r="D53" s="6"/>
    </row>
    <row r="54" spans="1:4" x14ac:dyDescent="0.2">
      <c r="A54" s="3"/>
      <c r="B54" s="3"/>
      <c r="C54" s="3" t="s">
        <v>126</v>
      </c>
      <c r="D54" s="6"/>
    </row>
    <row r="55" spans="1:4" x14ac:dyDescent="0.2">
      <c r="A55" s="3"/>
      <c r="B55" s="3"/>
      <c r="C55" s="3" t="s">
        <v>129</v>
      </c>
      <c r="D55" s="6"/>
    </row>
    <row r="56" spans="1:4" x14ac:dyDescent="0.2">
      <c r="A56" s="3"/>
      <c r="B56" s="3"/>
      <c r="C56" s="3" t="s">
        <v>132</v>
      </c>
      <c r="D56" s="6"/>
    </row>
    <row r="57" spans="1:4" x14ac:dyDescent="0.2">
      <c r="A57" s="3"/>
      <c r="B57" s="3"/>
      <c r="C57" s="3" t="s">
        <v>136</v>
      </c>
      <c r="D57" s="6"/>
    </row>
    <row r="58" spans="1:4" x14ac:dyDescent="0.2">
      <c r="A58" s="3"/>
      <c r="B58" s="3"/>
      <c r="C58" s="3" t="s">
        <v>138</v>
      </c>
      <c r="D58" s="6"/>
    </row>
    <row r="59" spans="1:4" x14ac:dyDescent="0.2">
      <c r="A59" s="3"/>
      <c r="B59" s="3"/>
      <c r="C59" s="3" t="s">
        <v>140</v>
      </c>
      <c r="D59" s="6"/>
    </row>
    <row r="60" spans="1:4" x14ac:dyDescent="0.2">
      <c r="A60" s="3"/>
      <c r="B60" s="3"/>
      <c r="C60" s="3" t="s">
        <v>143</v>
      </c>
      <c r="D60" s="6"/>
    </row>
    <row r="61" spans="1:4" x14ac:dyDescent="0.2">
      <c r="A61" s="3"/>
      <c r="B61" s="3"/>
      <c r="C61" s="3" t="s">
        <v>146</v>
      </c>
      <c r="D61" s="6"/>
    </row>
    <row r="62" spans="1:4" x14ac:dyDescent="0.2">
      <c r="A62" s="3"/>
      <c r="B62" s="3"/>
      <c r="C62" s="3" t="s">
        <v>147</v>
      </c>
      <c r="D62" s="6"/>
    </row>
    <row r="63" spans="1:4" x14ac:dyDescent="0.2">
      <c r="A63" s="3"/>
      <c r="B63" s="3"/>
      <c r="C63" s="3" t="s">
        <v>150</v>
      </c>
      <c r="D63" s="6"/>
    </row>
    <row r="64" spans="1:4" x14ac:dyDescent="0.2">
      <c r="A64" s="3"/>
      <c r="B64" s="3"/>
      <c r="C64" s="3" t="s">
        <v>153</v>
      </c>
      <c r="D64" s="6"/>
    </row>
    <row r="65" spans="1:4" x14ac:dyDescent="0.2">
      <c r="A65" s="3"/>
      <c r="B65" s="3"/>
      <c r="C65" s="3" t="s">
        <v>158</v>
      </c>
      <c r="D65" s="6"/>
    </row>
    <row r="66" spans="1:4" x14ac:dyDescent="0.2">
      <c r="A66" s="3"/>
      <c r="B66" s="3"/>
      <c r="C66" s="3" t="s">
        <v>160</v>
      </c>
      <c r="D66" s="6"/>
    </row>
    <row r="67" spans="1:4" x14ac:dyDescent="0.2">
      <c r="A67" s="3"/>
      <c r="B67" s="3"/>
      <c r="C67" s="3" t="s">
        <v>162</v>
      </c>
      <c r="D67" s="6"/>
    </row>
    <row r="68" spans="1:4" x14ac:dyDescent="0.2">
      <c r="A68" s="3"/>
      <c r="B68" s="3"/>
      <c r="C68" s="3" t="s">
        <v>165</v>
      </c>
      <c r="D68" s="6"/>
    </row>
    <row r="69" spans="1:4" x14ac:dyDescent="0.2">
      <c r="A69" s="3"/>
      <c r="B69" s="3"/>
      <c r="C69" s="3" t="s">
        <v>167</v>
      </c>
      <c r="D69" s="6"/>
    </row>
    <row r="70" spans="1:4" x14ac:dyDescent="0.2">
      <c r="A70" s="3"/>
      <c r="B70" s="3"/>
      <c r="C70" s="3" t="s">
        <v>170</v>
      </c>
      <c r="D70" s="6"/>
    </row>
    <row r="71" spans="1:4" x14ac:dyDescent="0.2">
      <c r="A71" s="3"/>
      <c r="B71" s="3"/>
      <c r="C71" s="3" t="s">
        <v>174</v>
      </c>
      <c r="D71" s="6"/>
    </row>
    <row r="72" spans="1:4" x14ac:dyDescent="0.2">
      <c r="A72" s="3"/>
      <c r="B72" s="3"/>
      <c r="C72" s="3" t="s">
        <v>176</v>
      </c>
      <c r="D72" s="6"/>
    </row>
    <row r="73" spans="1:4" x14ac:dyDescent="0.2">
      <c r="A73" s="3"/>
      <c r="B73" s="3"/>
      <c r="C73" s="3" t="s">
        <v>179</v>
      </c>
      <c r="D73" s="6"/>
    </row>
    <row r="74" spans="1:4" x14ac:dyDescent="0.2">
      <c r="A74" s="3"/>
      <c r="B74" s="3"/>
      <c r="C74" s="3" t="s">
        <v>270</v>
      </c>
      <c r="D74" s="6"/>
    </row>
    <row r="75" spans="1:4" x14ac:dyDescent="0.2">
      <c r="A75" s="3"/>
      <c r="B75" s="3"/>
      <c r="C75" s="3" t="s">
        <v>271</v>
      </c>
      <c r="D75" s="6"/>
    </row>
    <row r="76" spans="1:4" x14ac:dyDescent="0.2">
      <c r="A76" s="3"/>
      <c r="B76" s="3"/>
    </row>
    <row r="77" spans="1:4" x14ac:dyDescent="0.2">
      <c r="A77" s="3"/>
      <c r="B77" s="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บ่าย Asist.Prof.Dr.Norkhairiah </vt:lpstr>
      <vt:lpstr>เช้า Prof.Dr.Irwandi</vt:lpstr>
      <vt:lpstr>ส่งเกียรติบัตร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TeeRedCom_H</cp:lastModifiedBy>
  <dcterms:modified xsi:type="dcterms:W3CDTF">2022-02-04T02:52:56Z</dcterms:modified>
</cp:coreProperties>
</file>